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M:\shared\osp.admin\OSP Information\Website Committee\Docs for Website\"/>
    </mc:Choice>
  </mc:AlternateContent>
  <bookViews>
    <workbookView xWindow="0" yWindow="0" windowWidth="20490" windowHeight="7020"/>
  </bookViews>
  <sheets>
    <sheet name="Budget" sheetId="1" r:id="rId1"/>
    <sheet name="Cost Share" sheetId="11" r:id="rId2"/>
    <sheet name="Source-Protected" sheetId="3" r:id="rId3"/>
  </sheets>
  <definedNames>
    <definedName name="Acad.Cal.Begin">#REF!</definedName>
    <definedName name="Acad.Cal.End">#REF!</definedName>
    <definedName name="Activity">'Source-Protected'!$A$2:$A$3</definedName>
    <definedName name="AppTypes">#REF!</definedName>
    <definedName name="DaysAfterRaise">#REF!</definedName>
    <definedName name="DaysfromRaisetoEndOfProject">#REF!</definedName>
    <definedName name="DaysInProj">#REF!</definedName>
    <definedName name="DaysOfProjectInThisYear">#REF!</definedName>
    <definedName name="DaysTilBegin">#REF!</definedName>
    <definedName name="DaysTilRaise">#REF!</definedName>
    <definedName name="EndDate">#REF!</definedName>
    <definedName name="EscalationDate">#REF!</definedName>
    <definedName name="_xlnm.Print_Titles" localSheetId="0">Budget!$2:$3</definedName>
    <definedName name="_xlnm.Print_Titles" localSheetId="1">'Cost Share'!$5:$6</definedName>
    <definedName name="Rate">'Source-Protected'!$A$6:$A$18</definedName>
    <definedName name="RATEDES" localSheetId="1">#REF!</definedName>
    <definedName name="RATEDES">#REF!</definedName>
    <definedName name="RATEDESC" localSheetId="1">#REF!</definedName>
    <definedName name="RATEDESC">#REF!</definedName>
    <definedName name="RATEDESCRIP" localSheetId="1">#REF!</definedName>
    <definedName name="RATEDESCRIP">#REF!</definedName>
    <definedName name="RATEPERCENTAGE" localSheetId="1">#REF!</definedName>
    <definedName name="RATEPERCENTAGE">#REF!</definedName>
    <definedName name="RATETYPE" localSheetId="1">#REF!</definedName>
    <definedName name="RATETYPE">#REF!</definedName>
    <definedName name="StartDate">#REF!</definedName>
    <definedName name="StdRaise">#REF!</definedName>
    <definedName name="Sumer1End">#REF!</definedName>
    <definedName name="Sumer1Start">#REF!</definedName>
    <definedName name="Sumer2End">#REF!</definedName>
    <definedName name="Sumer2Start">#REF!</definedName>
    <definedName name="Sumer3End">#REF!</definedName>
    <definedName name="Sumer3Start">#REF!</definedName>
    <definedName name="Sumer4End">#REF!</definedName>
    <definedName name="Sumer4Start">#REF!</definedName>
    <definedName name="Sumer5End">#REF!</definedName>
    <definedName name="Sumer5Start">#REF!</definedName>
    <definedName name="Sumer6End">#REF!</definedName>
    <definedName name="Sumer6Start">#REF!</definedName>
    <definedName name="Summer1Start">#REF!</definedName>
    <definedName name="Y1End">#REF!</definedName>
    <definedName name="Y1EscDate">#REF!</definedName>
    <definedName name="Y1Start">#REF!</definedName>
    <definedName name="Y2End">#REF!</definedName>
    <definedName name="Y2EscDate">#REF!</definedName>
    <definedName name="Y2Start">#REF!</definedName>
    <definedName name="Y3End">#REF!</definedName>
    <definedName name="Y3EscDate">#REF!</definedName>
    <definedName name="Y3Start">#REF!</definedName>
    <definedName name="Y4End">#REF!</definedName>
    <definedName name="Y4EscDate">#REF!</definedName>
    <definedName name="Y4Start">#REF!</definedName>
    <definedName name="Y5End">#REF!</definedName>
    <definedName name="Y5EscDate">#REF!</definedName>
    <definedName name="Y5Start">#REF!</definedName>
    <definedName name="Y6EscDate">#REF!</definedName>
    <definedName name="Y6Start">#REF!</definedName>
  </definedNames>
  <calcPr calcId="162913"/>
</workbook>
</file>

<file path=xl/calcChain.xml><?xml version="1.0" encoding="utf-8"?>
<calcChain xmlns="http://schemas.openxmlformats.org/spreadsheetml/2006/main">
  <c r="H107" i="11" l="1"/>
  <c r="H108" i="1"/>
  <c r="L36" i="11" l="1"/>
  <c r="J33" i="11"/>
  <c r="H106" i="1"/>
  <c r="L32" i="1"/>
  <c r="K32" i="1"/>
  <c r="J32" i="1"/>
  <c r="I32" i="1"/>
  <c r="J6" i="1"/>
  <c r="L41" i="11" l="1"/>
  <c r="K41" i="11"/>
  <c r="J41" i="11"/>
  <c r="I41" i="11"/>
  <c r="L40" i="11"/>
  <c r="K40" i="11"/>
  <c r="J40" i="11"/>
  <c r="I40" i="11"/>
  <c r="L39" i="11"/>
  <c r="K39" i="11"/>
  <c r="J39" i="11"/>
  <c r="I39" i="11"/>
  <c r="K36" i="11"/>
  <c r="J36" i="11"/>
  <c r="I36" i="11"/>
  <c r="L35" i="11"/>
  <c r="K35" i="11"/>
  <c r="J35" i="11"/>
  <c r="I35" i="11"/>
  <c r="L34" i="11"/>
  <c r="K34" i="11"/>
  <c r="J34" i="11"/>
  <c r="I34" i="11"/>
  <c r="L33" i="11"/>
  <c r="K33" i="11"/>
  <c r="I33" i="11"/>
  <c r="L40" i="1"/>
  <c r="I38" i="1"/>
  <c r="L35" i="1"/>
  <c r="K35" i="1"/>
  <c r="J35" i="1"/>
  <c r="I35" i="1"/>
  <c r="L34" i="1"/>
  <c r="K34" i="1"/>
  <c r="J34" i="1"/>
  <c r="I34" i="1"/>
  <c r="L33" i="1"/>
  <c r="K33" i="1"/>
  <c r="J33" i="1"/>
  <c r="I33" i="1"/>
  <c r="I40" i="1"/>
  <c r="L39" i="1"/>
  <c r="K39" i="1"/>
  <c r="J39" i="1"/>
  <c r="I39" i="1"/>
  <c r="K38" i="1"/>
  <c r="H80" i="1" l="1"/>
  <c r="H72" i="1"/>
  <c r="H65" i="1"/>
  <c r="H59" i="1"/>
  <c r="M56" i="1"/>
  <c r="M55" i="1"/>
  <c r="I58" i="11" l="1"/>
  <c r="J58" i="11"/>
  <c r="K58" i="11"/>
  <c r="L58" i="11"/>
  <c r="H58" i="11"/>
  <c r="I59" i="1"/>
  <c r="J59" i="1"/>
  <c r="K59" i="1"/>
  <c r="L59" i="1"/>
  <c r="I131" i="1" l="1"/>
  <c r="J131" i="1"/>
  <c r="K131" i="1"/>
  <c r="L131" i="1"/>
  <c r="H131" i="1"/>
  <c r="I49" i="11" l="1"/>
  <c r="J49" i="11"/>
  <c r="K49" i="11"/>
  <c r="L49" i="11"/>
  <c r="H49" i="11"/>
  <c r="I48" i="11"/>
  <c r="J48" i="11"/>
  <c r="K48" i="11"/>
  <c r="L48" i="11"/>
  <c r="H48" i="11"/>
  <c r="I47" i="11"/>
  <c r="J47" i="11"/>
  <c r="K47" i="11"/>
  <c r="L47" i="11"/>
  <c r="H47" i="11"/>
  <c r="H48" i="1"/>
  <c r="K47" i="1"/>
  <c r="H47" i="1"/>
  <c r="I46" i="1"/>
  <c r="J46" i="1"/>
  <c r="K46" i="1"/>
  <c r="L46" i="1"/>
  <c r="H46" i="1"/>
  <c r="A4" i="11" l="1"/>
  <c r="D4" i="11" l="1"/>
  <c r="E4" i="11" s="1"/>
  <c r="H26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7" i="11"/>
  <c r="H28" i="11"/>
  <c r="H29" i="11"/>
  <c r="H30" i="11"/>
  <c r="H7" i="11"/>
  <c r="J7" i="11" l="1"/>
  <c r="L7" i="11"/>
  <c r="K7" i="11"/>
  <c r="I7" i="11"/>
  <c r="H46" i="11"/>
  <c r="I21" i="11"/>
  <c r="I17" i="11"/>
  <c r="I13" i="11"/>
  <c r="K11" i="11"/>
  <c r="I9" i="11"/>
  <c r="K29" i="11"/>
  <c r="I27" i="11"/>
  <c r="I26" i="11"/>
  <c r="I25" i="11"/>
  <c r="K19" i="11"/>
  <c r="L22" i="11"/>
  <c r="L18" i="11"/>
  <c r="J16" i="11"/>
  <c r="L14" i="11"/>
  <c r="J12" i="11"/>
  <c r="L10" i="11"/>
  <c r="J8" i="11"/>
  <c r="K23" i="11"/>
  <c r="K15" i="11"/>
  <c r="J24" i="11"/>
  <c r="J20" i="11"/>
  <c r="J30" i="11"/>
  <c r="L28" i="11"/>
  <c r="J26" i="11"/>
  <c r="I30" i="11"/>
  <c r="J29" i="11"/>
  <c r="K28" i="11"/>
  <c r="L27" i="11"/>
  <c r="L25" i="11"/>
  <c r="I24" i="11"/>
  <c r="J23" i="11"/>
  <c r="K22" i="11"/>
  <c r="L21" i="11"/>
  <c r="I20" i="11"/>
  <c r="J19" i="11"/>
  <c r="K18" i="11"/>
  <c r="L17" i="11"/>
  <c r="I16" i="11"/>
  <c r="J15" i="11"/>
  <c r="K14" i="11"/>
  <c r="L13" i="11"/>
  <c r="I12" i="11"/>
  <c r="J11" i="11"/>
  <c r="K10" i="11"/>
  <c r="L9" i="11"/>
  <c r="I8" i="11"/>
  <c r="L30" i="11"/>
  <c r="I29" i="11"/>
  <c r="J28" i="11"/>
  <c r="K27" i="11"/>
  <c r="L26" i="11"/>
  <c r="K25" i="11"/>
  <c r="L24" i="11"/>
  <c r="I23" i="11"/>
  <c r="J22" i="11"/>
  <c r="K21" i="11"/>
  <c r="L20" i="11"/>
  <c r="I19" i="11"/>
  <c r="J18" i="11"/>
  <c r="K17" i="11"/>
  <c r="L16" i="11"/>
  <c r="I15" i="11"/>
  <c r="J14" i="11"/>
  <c r="K13" i="11"/>
  <c r="L12" i="11"/>
  <c r="I11" i="11"/>
  <c r="J10" i="11"/>
  <c r="K9" i="11"/>
  <c r="L8" i="11"/>
  <c r="K30" i="11"/>
  <c r="L29" i="11"/>
  <c r="I28" i="11"/>
  <c r="J27" i="11"/>
  <c r="K26" i="11"/>
  <c r="J25" i="11"/>
  <c r="K24" i="11"/>
  <c r="L23" i="11"/>
  <c r="I22" i="11"/>
  <c r="J21" i="11"/>
  <c r="K20" i="11"/>
  <c r="L19" i="11"/>
  <c r="I18" i="11"/>
  <c r="J17" i="11"/>
  <c r="K16" i="11"/>
  <c r="L15" i="11"/>
  <c r="I14" i="11"/>
  <c r="J13" i="11"/>
  <c r="K12" i="11"/>
  <c r="L11" i="11"/>
  <c r="I10" i="11"/>
  <c r="J9" i="11"/>
  <c r="K8" i="1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86" i="1" l="1"/>
  <c r="H129" i="1" s="1"/>
  <c r="I47" i="1"/>
  <c r="M131" i="1" l="1"/>
  <c r="H6" i="1" l="1"/>
  <c r="H45" i="1" s="1"/>
  <c r="I48" i="1"/>
  <c r="J48" i="1"/>
  <c r="K48" i="1"/>
  <c r="L48" i="1"/>
  <c r="J47" i="1"/>
  <c r="L47" i="1"/>
  <c r="M46" i="1" l="1"/>
  <c r="H134" i="1"/>
  <c r="H133" i="11" l="1"/>
  <c r="H3" i="11"/>
  <c r="D121" i="1" l="1"/>
  <c r="C2" i="11"/>
  <c r="G45" i="1" l="1"/>
  <c r="G47" i="11"/>
  <c r="G48" i="11"/>
  <c r="G49" i="11"/>
  <c r="G46" i="11"/>
  <c r="H2" i="11"/>
  <c r="C3" i="11"/>
  <c r="G46" i="1"/>
  <c r="G47" i="1"/>
  <c r="G48" i="1"/>
  <c r="L130" i="11" l="1"/>
  <c r="K130" i="11"/>
  <c r="J130" i="11"/>
  <c r="I130" i="11"/>
  <c r="H130" i="11"/>
  <c r="D120" i="11"/>
  <c r="M112" i="11"/>
  <c r="M111" i="11"/>
  <c r="M110" i="11"/>
  <c r="M109" i="11"/>
  <c r="H105" i="11"/>
  <c r="I105" i="11" s="1"/>
  <c r="J105" i="11" s="1"/>
  <c r="K105" i="11" s="1"/>
  <c r="L105" i="11" s="1"/>
  <c r="H104" i="11"/>
  <c r="H103" i="11"/>
  <c r="L99" i="11"/>
  <c r="K99" i="11"/>
  <c r="J99" i="11"/>
  <c r="I99" i="11"/>
  <c r="H99" i="11"/>
  <c r="M97" i="11"/>
  <c r="M96" i="11"/>
  <c r="M95" i="11"/>
  <c r="M94" i="11"/>
  <c r="M93" i="11"/>
  <c r="M92" i="11"/>
  <c r="M91" i="11"/>
  <c r="M90" i="11"/>
  <c r="M89" i="11"/>
  <c r="M88" i="11"/>
  <c r="L85" i="11"/>
  <c r="L128" i="11" s="1"/>
  <c r="K85" i="11"/>
  <c r="K128" i="11" s="1"/>
  <c r="J85" i="11"/>
  <c r="J128" i="11" s="1"/>
  <c r="I85" i="11"/>
  <c r="I128" i="11" s="1"/>
  <c r="H85" i="11"/>
  <c r="H128" i="11" s="1"/>
  <c r="M83" i="11"/>
  <c r="M82" i="11"/>
  <c r="L79" i="11"/>
  <c r="L127" i="11" s="1"/>
  <c r="K79" i="11"/>
  <c r="K127" i="11" s="1"/>
  <c r="J79" i="11"/>
  <c r="J127" i="11" s="1"/>
  <c r="I79" i="11"/>
  <c r="I127" i="11" s="1"/>
  <c r="H79" i="11"/>
  <c r="H127" i="11" s="1"/>
  <c r="M77" i="11"/>
  <c r="M76" i="11"/>
  <c r="M75" i="11"/>
  <c r="M74" i="11"/>
  <c r="L71" i="11"/>
  <c r="K71" i="11"/>
  <c r="J71" i="11"/>
  <c r="I71" i="11"/>
  <c r="H71" i="11"/>
  <c r="M69" i="11"/>
  <c r="M68" i="11"/>
  <c r="M67" i="11"/>
  <c r="L64" i="11"/>
  <c r="K64" i="11"/>
  <c r="J64" i="11"/>
  <c r="I64" i="11"/>
  <c r="H64" i="11"/>
  <c r="M62" i="11"/>
  <c r="M61" i="11"/>
  <c r="M56" i="11"/>
  <c r="M55" i="11"/>
  <c r="M54" i="11"/>
  <c r="L46" i="11"/>
  <c r="K46" i="11"/>
  <c r="J46" i="11"/>
  <c r="I46" i="11"/>
  <c r="M130" i="11" l="1"/>
  <c r="M58" i="11"/>
  <c r="M85" i="11"/>
  <c r="M128" i="11"/>
  <c r="H108" i="11"/>
  <c r="H129" i="11" s="1"/>
  <c r="M41" i="11"/>
  <c r="K51" i="11"/>
  <c r="M71" i="11"/>
  <c r="M79" i="11"/>
  <c r="I103" i="11"/>
  <c r="J103" i="11" s="1"/>
  <c r="K103" i="11" s="1"/>
  <c r="M64" i="11"/>
  <c r="M99" i="11"/>
  <c r="L51" i="11"/>
  <c r="M49" i="11"/>
  <c r="J51" i="11"/>
  <c r="M47" i="11"/>
  <c r="M48" i="11"/>
  <c r="M127" i="11"/>
  <c r="H43" i="11"/>
  <c r="M39" i="11"/>
  <c r="M46" i="11"/>
  <c r="I51" i="11"/>
  <c r="M105" i="11"/>
  <c r="M34" i="11"/>
  <c r="M40" i="11"/>
  <c r="H51" i="11"/>
  <c r="I104" i="11"/>
  <c r="J104" i="11" s="1"/>
  <c r="K104" i="11" s="1"/>
  <c r="L104" i="11" s="1"/>
  <c r="I107" i="11"/>
  <c r="J107" i="11" s="1"/>
  <c r="K107" i="11" s="1"/>
  <c r="L107" i="11" s="1"/>
  <c r="E3" i="1"/>
  <c r="H114" i="11" l="1"/>
  <c r="J40" i="1"/>
  <c r="K40" i="1"/>
  <c r="J38" i="1"/>
  <c r="L38" i="1"/>
  <c r="M38" i="1" s="1"/>
  <c r="K7" i="1"/>
  <c r="J8" i="1"/>
  <c r="I9" i="1"/>
  <c r="L10" i="1"/>
  <c r="K11" i="1"/>
  <c r="J12" i="1"/>
  <c r="I13" i="1"/>
  <c r="L14" i="1"/>
  <c r="K15" i="1"/>
  <c r="J16" i="1"/>
  <c r="I17" i="1"/>
  <c r="L18" i="1"/>
  <c r="K19" i="1"/>
  <c r="J20" i="1"/>
  <c r="I21" i="1"/>
  <c r="L22" i="1"/>
  <c r="K23" i="1"/>
  <c r="J24" i="1"/>
  <c r="I25" i="1"/>
  <c r="L26" i="1"/>
  <c r="K27" i="1"/>
  <c r="J28" i="1"/>
  <c r="I29" i="1"/>
  <c r="L6" i="1"/>
  <c r="J13" i="1"/>
  <c r="K16" i="1"/>
  <c r="I18" i="1"/>
  <c r="K20" i="1"/>
  <c r="I22" i="1"/>
  <c r="K24" i="1"/>
  <c r="J25" i="1"/>
  <c r="K28" i="1"/>
  <c r="J29" i="1"/>
  <c r="J7" i="1"/>
  <c r="J11" i="1"/>
  <c r="L13" i="1"/>
  <c r="I16" i="1"/>
  <c r="J19" i="1"/>
  <c r="K22" i="1"/>
  <c r="K26" i="1"/>
  <c r="L29" i="1"/>
  <c r="L7" i="1"/>
  <c r="K8" i="1"/>
  <c r="J9" i="1"/>
  <c r="I10" i="1"/>
  <c r="L11" i="1"/>
  <c r="K12" i="1"/>
  <c r="I14" i="1"/>
  <c r="L15" i="1"/>
  <c r="J17" i="1"/>
  <c r="L19" i="1"/>
  <c r="J21" i="1"/>
  <c r="L23" i="1"/>
  <c r="I26" i="1"/>
  <c r="L27" i="1"/>
  <c r="K6" i="1"/>
  <c r="L9" i="1"/>
  <c r="I12" i="1"/>
  <c r="K14" i="1"/>
  <c r="K18" i="1"/>
  <c r="L21" i="1"/>
  <c r="I24" i="1"/>
  <c r="J27" i="1"/>
  <c r="I6" i="1"/>
  <c r="I7" i="1"/>
  <c r="L8" i="1"/>
  <c r="K9" i="1"/>
  <c r="J10" i="1"/>
  <c r="I11" i="1"/>
  <c r="L12" i="1"/>
  <c r="K13" i="1"/>
  <c r="J14" i="1"/>
  <c r="I15" i="1"/>
  <c r="L16" i="1"/>
  <c r="K17" i="1"/>
  <c r="J18" i="1"/>
  <c r="I19" i="1"/>
  <c r="L20" i="1"/>
  <c r="K21" i="1"/>
  <c r="J22" i="1"/>
  <c r="I23" i="1"/>
  <c r="L24" i="1"/>
  <c r="K25" i="1"/>
  <c r="J26" i="1"/>
  <c r="I27" i="1"/>
  <c r="L28" i="1"/>
  <c r="K29" i="1"/>
  <c r="J45" i="1"/>
  <c r="I8" i="1"/>
  <c r="K10" i="1"/>
  <c r="J15" i="1"/>
  <c r="L17" i="1"/>
  <c r="I20" i="1"/>
  <c r="J23" i="1"/>
  <c r="L25" i="1"/>
  <c r="I28" i="1"/>
  <c r="M19" i="11"/>
  <c r="M13" i="11"/>
  <c r="M27" i="11"/>
  <c r="M11" i="11"/>
  <c r="M36" i="11"/>
  <c r="M29" i="11"/>
  <c r="M8" i="11"/>
  <c r="M9" i="11"/>
  <c r="M23" i="11"/>
  <c r="M22" i="11"/>
  <c r="M21" i="11"/>
  <c r="M15" i="11"/>
  <c r="M51" i="11"/>
  <c r="M20" i="11"/>
  <c r="M7" i="11"/>
  <c r="L103" i="11"/>
  <c r="K108" i="11"/>
  <c r="M12" i="11"/>
  <c r="M104" i="11"/>
  <c r="M18" i="11"/>
  <c r="H116" i="11"/>
  <c r="M25" i="11"/>
  <c r="M35" i="11"/>
  <c r="I43" i="11"/>
  <c r="M14" i="11"/>
  <c r="M10" i="11"/>
  <c r="M16" i="11"/>
  <c r="M107" i="11"/>
  <c r="I108" i="11"/>
  <c r="J108" i="11"/>
  <c r="H131" i="11"/>
  <c r="M17" i="11"/>
  <c r="I100" i="1"/>
  <c r="J100" i="1"/>
  <c r="K100" i="1"/>
  <c r="L100" i="1"/>
  <c r="H100" i="1"/>
  <c r="M78" i="1"/>
  <c r="M98" i="1"/>
  <c r="M97" i="1"/>
  <c r="M96" i="1"/>
  <c r="M95" i="1"/>
  <c r="M94" i="1"/>
  <c r="M93" i="1"/>
  <c r="M92" i="1"/>
  <c r="M91" i="1"/>
  <c r="M90" i="1"/>
  <c r="M53" i="1"/>
  <c r="M57" i="1"/>
  <c r="M113" i="1"/>
  <c r="M112" i="1"/>
  <c r="M89" i="1"/>
  <c r="I45" i="1" l="1"/>
  <c r="J43" i="11"/>
  <c r="K43" i="11"/>
  <c r="M33" i="11"/>
  <c r="K114" i="11"/>
  <c r="K129" i="11"/>
  <c r="K131" i="11" s="1"/>
  <c r="L108" i="11"/>
  <c r="M103" i="11"/>
  <c r="M108" i="11" s="1"/>
  <c r="M114" i="11" s="1"/>
  <c r="J129" i="11"/>
  <c r="J131" i="11" s="1"/>
  <c r="J114" i="11"/>
  <c r="H124" i="11"/>
  <c r="I129" i="11"/>
  <c r="I114" i="11"/>
  <c r="I116" i="11" s="1"/>
  <c r="M28" i="11"/>
  <c r="M30" i="11"/>
  <c r="M24" i="11"/>
  <c r="L43" i="11"/>
  <c r="M26" i="11"/>
  <c r="H42" i="1"/>
  <c r="M100" i="1"/>
  <c r="J116" i="11" l="1"/>
  <c r="J124" i="11" s="1"/>
  <c r="J120" i="11" s="1"/>
  <c r="J122" i="11" s="1"/>
  <c r="K116" i="11"/>
  <c r="K124" i="11" s="1"/>
  <c r="K120" i="11" s="1"/>
  <c r="K122" i="11" s="1"/>
  <c r="H50" i="1"/>
  <c r="M43" i="11"/>
  <c r="M116" i="11" s="1"/>
  <c r="I124" i="11"/>
  <c r="I120" i="11" s="1"/>
  <c r="I122" i="11" s="1"/>
  <c r="H120" i="11"/>
  <c r="I131" i="11"/>
  <c r="L129" i="11"/>
  <c r="L131" i="11" s="1"/>
  <c r="L114" i="11"/>
  <c r="L116" i="11" s="1"/>
  <c r="M11" i="1"/>
  <c r="M13" i="1"/>
  <c r="M15" i="1"/>
  <c r="M9" i="1"/>
  <c r="M17" i="1"/>
  <c r="M16" i="1"/>
  <c r="M8" i="1"/>
  <c r="M19" i="1"/>
  <c r="M29" i="1"/>
  <c r="M24" i="1"/>
  <c r="M25" i="1"/>
  <c r="M20" i="1"/>
  <c r="M26" i="1"/>
  <c r="M21" i="1"/>
  <c r="M27" i="1"/>
  <c r="M22" i="1"/>
  <c r="M28" i="1"/>
  <c r="M23" i="1"/>
  <c r="M18" i="1"/>
  <c r="M10" i="1"/>
  <c r="M14" i="1"/>
  <c r="M12" i="1"/>
  <c r="I42" i="1"/>
  <c r="I108" i="1"/>
  <c r="J108" i="1" s="1"/>
  <c r="K108" i="1" s="1"/>
  <c r="L108" i="1" s="1"/>
  <c r="M129" i="11" l="1"/>
  <c r="M131" i="11"/>
  <c r="L124" i="11"/>
  <c r="L120" i="11" s="1"/>
  <c r="L122" i="11" s="1"/>
  <c r="H122" i="11"/>
  <c r="J42" i="1"/>
  <c r="M35" i="1"/>
  <c r="M34" i="1"/>
  <c r="M33" i="1"/>
  <c r="I106" i="1"/>
  <c r="J106" i="1" s="1"/>
  <c r="K106" i="1" s="1"/>
  <c r="L106" i="1" s="1"/>
  <c r="K42" i="1" l="1"/>
  <c r="M124" i="11"/>
  <c r="M120" i="11"/>
  <c r="M122" i="11" s="1"/>
  <c r="D131" i="1" s="1"/>
  <c r="M6" i="1"/>
  <c r="K45" i="1"/>
  <c r="M7" i="1" l="1"/>
  <c r="L45" i="1"/>
  <c r="L42" i="1"/>
  <c r="M110" i="1" l="1"/>
  <c r="M111" i="1"/>
  <c r="H105" i="1" l="1"/>
  <c r="I105" i="1" s="1"/>
  <c r="J105" i="1" s="1"/>
  <c r="K105" i="1" s="1"/>
  <c r="L105" i="1" s="1"/>
  <c r="H104" i="1"/>
  <c r="H109" i="1" l="1"/>
  <c r="I104" i="1"/>
  <c r="J104" i="1" s="1"/>
  <c r="K104" i="1" s="1"/>
  <c r="L104" i="1" s="1"/>
  <c r="M48" i="1"/>
  <c r="H130" i="1" l="1"/>
  <c r="H115" i="1"/>
  <c r="I86" i="1"/>
  <c r="I129" i="1" s="1"/>
  <c r="J86" i="1"/>
  <c r="J129" i="1" s="1"/>
  <c r="K86" i="1"/>
  <c r="K129" i="1" s="1"/>
  <c r="L86" i="1"/>
  <c r="L129" i="1" s="1"/>
  <c r="M83" i="1"/>
  <c r="M84" i="1"/>
  <c r="H128" i="1"/>
  <c r="M54" i="1"/>
  <c r="M59" i="1" s="1"/>
  <c r="M70" i="1"/>
  <c r="J65" i="1"/>
  <c r="I80" i="1"/>
  <c r="I128" i="1" s="1"/>
  <c r="I65" i="1"/>
  <c r="I72" i="1"/>
  <c r="M75" i="1"/>
  <c r="M77" i="1"/>
  <c r="J80" i="1"/>
  <c r="J128" i="1" s="1"/>
  <c r="K80" i="1"/>
  <c r="K128" i="1" s="1"/>
  <c r="L80" i="1"/>
  <c r="L128" i="1" s="1"/>
  <c r="J72" i="1"/>
  <c r="M69" i="1"/>
  <c r="M63" i="1"/>
  <c r="M76" i="1"/>
  <c r="K65" i="1"/>
  <c r="L65" i="1"/>
  <c r="K72" i="1"/>
  <c r="M62" i="1"/>
  <c r="L72" i="1"/>
  <c r="M68" i="1"/>
  <c r="M72" i="1" l="1"/>
  <c r="M129" i="1"/>
  <c r="H132" i="1"/>
  <c r="M128" i="1"/>
  <c r="H117" i="1"/>
  <c r="H125" i="1" s="1"/>
  <c r="H121" i="1" s="1"/>
  <c r="M86" i="1"/>
  <c r="M80" i="1"/>
  <c r="M65" i="1"/>
  <c r="I109" i="1" l="1"/>
  <c r="I130" i="1" s="1"/>
  <c r="I115" i="1" l="1"/>
  <c r="J109" i="1"/>
  <c r="J130" i="1" s="1"/>
  <c r="J115" i="1" l="1"/>
  <c r="J132" i="1"/>
  <c r="I132" i="1"/>
  <c r="K109" i="1"/>
  <c r="K130" i="1" s="1"/>
  <c r="M40" i="1"/>
  <c r="M39" i="1"/>
  <c r="M106" i="1"/>
  <c r="M105" i="1"/>
  <c r="K115" i="1" l="1"/>
  <c r="L109" i="1"/>
  <c r="L130" i="1" s="1"/>
  <c r="M104" i="1"/>
  <c r="M108" i="1"/>
  <c r="M32" i="1"/>
  <c r="M42" i="1" s="1"/>
  <c r="K132" i="1" l="1"/>
  <c r="L115" i="1"/>
  <c r="L132" i="1"/>
  <c r="M109" i="1"/>
  <c r="M115" i="1" s="1"/>
  <c r="I50" i="1"/>
  <c r="I117" i="1" s="1"/>
  <c r="I125" i="1" s="1"/>
  <c r="M130" i="1" l="1"/>
  <c r="M132" i="1"/>
  <c r="I121" i="1"/>
  <c r="I123" i="1" s="1"/>
  <c r="J50" i="1"/>
  <c r="J117" i="1" s="1"/>
  <c r="J125" i="1" s="1"/>
  <c r="J121" i="1" l="1"/>
  <c r="J123" i="1" s="1"/>
  <c r="H123" i="1"/>
  <c r="M45" i="1"/>
  <c r="M47" i="1"/>
  <c r="K50" i="1"/>
  <c r="K117" i="1" s="1"/>
  <c r="K125" i="1" s="1"/>
  <c r="K121" i="1" l="1"/>
  <c r="K123" i="1" s="1"/>
  <c r="M50" i="1"/>
  <c r="M117" i="1" s="1"/>
  <c r="L50" i="1"/>
  <c r="L117" i="1" s="1"/>
  <c r="L125" i="1" s="1"/>
  <c r="M125" i="1" s="1"/>
  <c r="D129" i="1" l="1"/>
  <c r="L121" i="1"/>
  <c r="M121" i="1" s="1"/>
  <c r="D130" i="1" s="1"/>
  <c r="D128" i="1" l="1"/>
  <c r="M123" i="1"/>
  <c r="L123" i="1"/>
  <c r="D132" i="1" l="1"/>
  <c r="D127" i="1" s="1"/>
</calcChain>
</file>

<file path=xl/comments1.xml><?xml version="1.0" encoding="utf-8"?>
<comments xmlns="http://schemas.openxmlformats.org/spreadsheetml/2006/main">
  <authors>
    <author>user</author>
    <author>Regis A Saxton</author>
  </authors>
  <commentList>
    <comment ref="A7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Participant Support is not for GMU Employees or Human Research Subject payments.</t>
        </r>
      </text>
    </comment>
    <comment ref="A88" authorId="1" shapeId="0">
      <text>
        <r>
          <rPr>
            <b/>
            <sz val="9"/>
            <color indexed="81"/>
            <rFont val="Tahoma"/>
            <family val="2"/>
          </rPr>
          <t>Regis A Saxton:</t>
        </r>
        <r>
          <rPr>
            <sz val="9"/>
            <color indexed="81"/>
            <rFont val="Tahoma"/>
            <family val="2"/>
          </rPr>
          <t xml:space="preserve">
Calculations support up to 5
 subcontractors. Revise calculations if subcontractors proposed exceed 5.</t>
        </r>
      </text>
    </comment>
  </commentList>
</comments>
</file>

<file path=xl/comments2.xml><?xml version="1.0" encoding="utf-8"?>
<comments xmlns="http://schemas.openxmlformats.org/spreadsheetml/2006/main">
  <authors>
    <author>user</author>
    <author>Regis A Saxton</author>
  </authors>
  <commentList>
    <comment ref="A7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Participant Support is not for GMU Employees or Human Research Subject payments.</t>
        </r>
      </text>
    </comment>
    <comment ref="A87" authorId="1" shapeId="0">
      <text>
        <r>
          <rPr>
            <b/>
            <sz val="9"/>
            <color indexed="81"/>
            <rFont val="Tahoma"/>
            <family val="2"/>
          </rPr>
          <t>Regis A Saxton:</t>
        </r>
        <r>
          <rPr>
            <sz val="9"/>
            <color indexed="81"/>
            <rFont val="Tahoma"/>
            <family val="2"/>
          </rPr>
          <t xml:space="preserve">
Calculations support up to 5
 subcontractors. Revise calculations if subcontractors proposed exceed 5.</t>
        </r>
      </text>
    </comment>
  </commentList>
</comments>
</file>

<file path=xl/sharedStrings.xml><?xml version="1.0" encoding="utf-8"?>
<sst xmlns="http://schemas.openxmlformats.org/spreadsheetml/2006/main" count="310" uniqueCount="161">
  <si>
    <t>ONE</t>
  </si>
  <si>
    <t>TOTAL</t>
  </si>
  <si>
    <t>A. PERSONNEL</t>
  </si>
  <si>
    <t>No.</t>
  </si>
  <si>
    <t xml:space="preserve">TOTAL PERSONNEL         </t>
  </si>
  <si>
    <t>B. FRINGE BENEFITS</t>
  </si>
  <si>
    <t xml:space="preserve">TOTAL FRINGE                    </t>
  </si>
  <si>
    <t xml:space="preserve">TOTAL CONSULTANTS    </t>
  </si>
  <si>
    <t>D. TRAVEL</t>
  </si>
  <si>
    <t xml:space="preserve">TOTAL TRAVEL                   </t>
  </si>
  <si>
    <t>E. SUPPLIES</t>
  </si>
  <si>
    <t xml:space="preserve">     1. Technical and Laboratory</t>
  </si>
  <si>
    <t xml:space="preserve">     3. Software</t>
  </si>
  <si>
    <t xml:space="preserve">TOTAL SUPPLIES              </t>
  </si>
  <si>
    <t xml:space="preserve">     1. Technical/Laboratory</t>
  </si>
  <si>
    <t xml:space="preserve">TOTAL EQUIPMENT           </t>
  </si>
  <si>
    <t xml:space="preserve">TOTAL OTHER                    </t>
  </si>
  <si>
    <t xml:space="preserve">TOTAL DIRECT COSTS    </t>
  </si>
  <si>
    <t xml:space="preserve">TOTAL COSTS                    </t>
  </si>
  <si>
    <t xml:space="preserve">     1. Domestic Airfare</t>
  </si>
  <si>
    <t xml:space="preserve">     2. Subsistence/Per Diem</t>
  </si>
  <si>
    <t xml:space="preserve">     3. Stipend</t>
  </si>
  <si>
    <t>TOTAL PARTICIPANT SUPPORT</t>
  </si>
  <si>
    <t>G. EQUIPMENT</t>
  </si>
  <si>
    <t>H. OTHER DIRECT COSTS</t>
  </si>
  <si>
    <t xml:space="preserve">     2. Computer/Printer</t>
  </si>
  <si>
    <t>TWO</t>
  </si>
  <si>
    <t>THREE</t>
  </si>
  <si>
    <t>FOUR</t>
  </si>
  <si>
    <t>FIVE</t>
  </si>
  <si>
    <t>C. CONSULTANTS</t>
  </si>
  <si>
    <t>I. FACILITIES &amp; ADMINISTRATIVE COSTS</t>
  </si>
  <si>
    <t>Base Sal.</t>
  </si>
  <si>
    <t>Effort %</t>
  </si>
  <si>
    <t>Please Select an option from the list</t>
  </si>
  <si>
    <t>Credits</t>
  </si>
  <si>
    <t xml:space="preserve">          - In State Tuition</t>
  </si>
  <si>
    <t xml:space="preserve">          - Out of State, if applicable</t>
  </si>
  <si>
    <t xml:space="preserve">     % TDC </t>
  </si>
  <si>
    <t xml:space="preserve">     1. Tuition &amp; Fees: </t>
  </si>
  <si>
    <t xml:space="preserve">     1. Domestic Travel</t>
  </si>
  <si>
    <t xml:space="preserve">     2. Foreign Travel</t>
  </si>
  <si>
    <t xml:space="preserve">     2. Computers</t>
  </si>
  <si>
    <t xml:space="preserve">     % MTDC Sponsor Limited</t>
  </si>
  <si>
    <t xml:space="preserve">     Research MTDC On-Campus </t>
  </si>
  <si>
    <t xml:space="preserve">     Research MTDC Off-Campus Remote</t>
  </si>
  <si>
    <t xml:space="preserve">     Research MTDC Off-Campus Adjacent</t>
  </si>
  <si>
    <t xml:space="preserve">     DoD Research MTDC On-Campus</t>
  </si>
  <si>
    <t xml:space="preserve">     DoD Research MTDC Off-Campus Remote</t>
  </si>
  <si>
    <t xml:space="preserve">     DoD Research MTDC Off-Campus Adjacent </t>
  </si>
  <si>
    <t xml:space="preserve">     Instruction MTDC On-Campus</t>
  </si>
  <si>
    <t xml:space="preserve">     Instruction MTDC Off-Campus Remote</t>
  </si>
  <si>
    <t xml:space="preserve">     Instruction MTDC Off-Campus Adjacent</t>
  </si>
  <si>
    <t xml:space="preserve">     OSA MTDC On-Campus</t>
  </si>
  <si>
    <t xml:space="preserve">     OSA MTDC Off-Campus Remote</t>
  </si>
  <si>
    <t xml:space="preserve">     OSA MTDC Off-Campus Adjacent </t>
  </si>
  <si>
    <t xml:space="preserve">     IPA MTDC</t>
  </si>
  <si>
    <t>Select Faculty Type</t>
  </si>
  <si>
    <t>Calendar</t>
  </si>
  <si>
    <t>Academic</t>
  </si>
  <si>
    <t>Summer</t>
  </si>
  <si>
    <t xml:space="preserve">    2. Graduate Research Assistants</t>
  </si>
  <si>
    <t xml:space="preserve">    Doctoral Academic</t>
  </si>
  <si>
    <t xml:space="preserve">    Doctoral Summer</t>
  </si>
  <si>
    <t xml:space="preserve">    Masters Academic</t>
  </si>
  <si>
    <t xml:space="preserve">    Masters Summer</t>
  </si>
  <si>
    <t xml:space="preserve">    Select GRA type from the list…</t>
  </si>
  <si>
    <t xml:space="preserve">    Select Other Staff type from the list…</t>
  </si>
  <si>
    <t xml:space="preserve">      Faculty, Academic &amp; Calendar</t>
  </si>
  <si>
    <t xml:space="preserve">      FICA Only (Adjuncts, Summer Faculty and Wage)</t>
  </si>
  <si>
    <t xml:space="preserve">      Student Wages</t>
  </si>
  <si>
    <t xml:space="preserve">      Classified Staff</t>
  </si>
  <si>
    <t xml:space="preserve">TOTAL SUBCONTRACTORS          </t>
  </si>
  <si>
    <t xml:space="preserve">     3. Publications</t>
  </si>
  <si>
    <t xml:space="preserve">     4. Other</t>
  </si>
  <si>
    <t xml:space="preserve">     5. Other</t>
  </si>
  <si>
    <t xml:space="preserve">     6. Other</t>
  </si>
  <si>
    <t xml:space="preserve">    Consultant #1: Specify rate</t>
  </si>
  <si>
    <t xml:space="preserve">    Consultant #2: Specify rate</t>
  </si>
  <si>
    <t xml:space="preserve">    Consultant #3: Specify rate</t>
  </si>
  <si>
    <t>H. SUBCONTRACTS    see comment&gt;</t>
  </si>
  <si>
    <t>Subtotal GRA Tuition, Fees, &amp; Health Subsidy:</t>
  </si>
  <si>
    <t>Please select Yes or No</t>
  </si>
  <si>
    <t xml:space="preserve">    3. Wage Personnel</t>
  </si>
  <si>
    <t xml:space="preserve">    1. Faculty, Post-Docs &amp; Classified Staff</t>
  </si>
  <si>
    <t>Classified</t>
  </si>
  <si>
    <t>$ per credit</t>
  </si>
  <si>
    <t>Faculty</t>
  </si>
  <si>
    <t>FICA</t>
  </si>
  <si>
    <t>Student Wage</t>
  </si>
  <si>
    <t>MTDC</t>
  </si>
  <si>
    <t>TDC</t>
  </si>
  <si>
    <t>Rate Type</t>
  </si>
  <si>
    <t>Rate</t>
  </si>
  <si>
    <t xml:space="preserve">     2.  GRA Health Insurance</t>
  </si>
  <si>
    <t xml:space="preserve">          - Mandatory Student Fee</t>
  </si>
  <si>
    <t xml:space="preserve">     Subcontractor #1 - First $25K</t>
  </si>
  <si>
    <t xml:space="preserve">     Subcontractor #1</t>
  </si>
  <si>
    <t xml:space="preserve">     Subcontractor #2 - First $25K</t>
  </si>
  <si>
    <t xml:space="preserve">     Subcontractor #2</t>
  </si>
  <si>
    <t xml:space="preserve">     Subcontractor #3 - First $25K</t>
  </si>
  <si>
    <t xml:space="preserve">     Subcontractor #3</t>
  </si>
  <si>
    <t xml:space="preserve">     Subcontractor #4 - First $25K</t>
  </si>
  <si>
    <t xml:space="preserve">     Subcontractor #4</t>
  </si>
  <si>
    <t xml:space="preserve">     Subcontractor #5 - First $25K</t>
  </si>
  <si>
    <t xml:space="preserve">     Subcontractor #5</t>
  </si>
  <si>
    <t>Participant Support:</t>
  </si>
  <si>
    <t>Equipment:</t>
  </si>
  <si>
    <t>GRA Support:</t>
  </si>
  <si>
    <t>Subcontract(s) over $25K:</t>
  </si>
  <si>
    <t>Totals:</t>
  </si>
  <si>
    <t>Facilities &amp; Administrative Costs Base</t>
  </si>
  <si>
    <t>Sponsor Request</t>
  </si>
  <si>
    <t>Cost Share</t>
  </si>
  <si>
    <t>Total Program Cost</t>
  </si>
  <si>
    <t xml:space="preserve">     Direct Costs</t>
  </si>
  <si>
    <t xml:space="preserve">     F&amp;A Costs</t>
  </si>
  <si>
    <t>PoP</t>
  </si>
  <si>
    <t>Start:</t>
  </si>
  <si>
    <t>End: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</si>
  <si>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</si>
  <si>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</si>
  <si>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</si>
  <si>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</si>
  <si>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</si>
  <si>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</si>
  <si>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</si>
  <si>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</si>
  <si>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</si>
  <si>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</si>
  <si>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</si>
  <si>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</si>
  <si>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Pick Month</t>
  </si>
  <si>
    <t>DRAFT ONLY DO NOT SUBMIT</t>
  </si>
  <si>
    <t>FINAL</t>
  </si>
  <si>
    <t>YES</t>
  </si>
  <si>
    <t>NO</t>
  </si>
  <si>
    <t>Voluntary - Uncommitted (Does not need to be reported)</t>
  </si>
  <si>
    <t>Voluntary - Committed (Submitted to sponsor)</t>
  </si>
  <si>
    <t>Mandatory - Sponsor Required</t>
  </si>
  <si>
    <t xml:space="preserve">TOTAL COST SHARE COSTS                    </t>
  </si>
  <si>
    <t>Non-Student Wage</t>
  </si>
  <si>
    <t>Student Wages</t>
  </si>
  <si>
    <t>Select Wage type from the list…</t>
  </si>
  <si>
    <r>
      <t xml:space="preserve">H. SUBCONTRACTS    </t>
    </r>
    <r>
      <rPr>
        <b/>
        <sz val="14"/>
        <color rgb="FFFF0000"/>
        <rFont val="Calibri"/>
        <family val="2"/>
        <scheme val="minor"/>
      </rPr>
      <t>see comment&gt;</t>
    </r>
  </si>
  <si>
    <t>Excluded from F&amp;A</t>
  </si>
  <si>
    <t xml:space="preserve">GMU Cost Share contribution % </t>
  </si>
  <si>
    <r>
      <rPr>
        <b/>
        <sz val="14"/>
        <rFont val="Calibri"/>
        <family val="2"/>
        <scheme val="minor"/>
      </rPr>
      <t xml:space="preserve">F. PARTICIPANT SUPPORT </t>
    </r>
    <r>
      <rPr>
        <b/>
        <sz val="14"/>
        <color rgb="FFFF0000"/>
        <rFont val="Calibri"/>
        <family val="2"/>
        <scheme val="minor"/>
      </rPr>
      <t xml:space="preserve"> see comment&gt;</t>
    </r>
  </si>
  <si>
    <r>
      <t xml:space="preserve">F. PARTICIPANT SUPPORT </t>
    </r>
    <r>
      <rPr>
        <b/>
        <sz val="12"/>
        <color rgb="FFFF0000"/>
        <rFont val="Calibri"/>
        <family val="2"/>
        <scheme val="minor"/>
      </rPr>
      <t>see comment&gt;</t>
    </r>
  </si>
  <si>
    <t>Excluded from F&amp;A:</t>
  </si>
  <si>
    <t>Cost Share Type</t>
  </si>
  <si>
    <t>Please select one</t>
  </si>
  <si>
    <t xml:space="preserve">G. EQUIPMENT </t>
  </si>
  <si>
    <t>I. OTHER DIRECT COSTS</t>
  </si>
  <si>
    <t>J. FACILITIES &amp; ADMINISTRATIVE COSTS</t>
  </si>
  <si>
    <t>Does sponsor disallow salary escalation?</t>
  </si>
  <si>
    <t>Salary Cap</t>
  </si>
  <si>
    <t xml:space="preserve">    Consultant #4: Specify rate</t>
  </si>
  <si>
    <t xml:space="preserve">    Consultant #5: Specify rate</t>
  </si>
  <si>
    <t>GMU#/Sponsor</t>
  </si>
  <si>
    <t xml:space="preserve">          $2,724/yr:  (Enter Number of GRAs)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</si>
</sst>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0.0%"/>
    <numFmt numFmtId="167" formatCode="0.0000000000"/>
    <numFmt numFmtId="168" formatCode="m/d/yyyy;@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0"/>
      <color rgb="FFFF0000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u/>
      <sz val="14"/>
      <name val="Calibri"/>
      <family val="2"/>
      <scheme val="minor"/>
    </font>
    <font>
      <b/>
      <sz val="14"/>
      <color indexed="10"/>
      <name val="Calibri"/>
      <family val="2"/>
      <scheme val="minor"/>
    </font>
    <font>
      <sz val="14"/>
      <color indexed="10"/>
      <name val="Calibri"/>
      <family val="2"/>
      <scheme val="minor"/>
    </font>
    <font>
      <b/>
      <u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9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4" fillId="2" borderId="0" applyNumberFormat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44" fontId="7" fillId="0" borderId="0" applyFont="0" applyFill="0" applyBorder="0" applyAlignment="0" applyProtection="0"/>
  </cellStyleXfs>
  <cellXfs count="230">
    <xf numFmtId="0" fontId="0" fillId="0" borderId="0" xfId="0"/>
    <xf numFmtId="0" fontId="3" fillId="0" borderId="0" xfId="0" applyFont="1"/>
    <xf numFmtId="0" fontId="5" fillId="0" borderId="0" xfId="0" applyFont="1"/>
    <xf numFmtId="166" fontId="0" fillId="0" borderId="0" xfId="0" applyNumberFormat="1"/>
    <xf numFmtId="164" fontId="6" fillId="0" borderId="1" xfId="3" applyNumberFormat="1" applyFont="1" applyFill="1" applyBorder="1" applyProtection="1">
      <protection locked="0"/>
    </xf>
    <xf numFmtId="164" fontId="6" fillId="0" borderId="3" xfId="3" applyNumberFormat="1" applyFont="1" applyFill="1" applyBorder="1" applyProtection="1"/>
    <xf numFmtId="9" fontId="6" fillId="0" borderId="0" xfId="1" applyFont="1" applyFill="1" applyBorder="1" applyAlignment="1" applyProtection="1">
      <protection locked="0"/>
    </xf>
    <xf numFmtId="0" fontId="10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Border="1" applyProtection="1">
      <protection locked="0"/>
    </xf>
    <xf numFmtId="167" fontId="6" fillId="0" borderId="0" xfId="0" applyNumberFormat="1" applyFont="1" applyFill="1" applyBorder="1" applyProtection="1">
      <protection locked="0"/>
    </xf>
    <xf numFmtId="0" fontId="11" fillId="0" borderId="4" xfId="0" applyFont="1" applyFill="1" applyBorder="1" applyAlignment="1" applyProtection="1">
      <alignment horizontal="center"/>
      <protection locked="0"/>
    </xf>
    <xf numFmtId="0" fontId="11" fillId="0" borderId="5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 wrapText="1"/>
      <protection locked="0"/>
    </xf>
    <xf numFmtId="0" fontId="6" fillId="0" borderId="1" xfId="0" applyFont="1" applyFill="1" applyBorder="1" applyProtection="1">
      <protection locked="0"/>
    </xf>
    <xf numFmtId="0" fontId="6" fillId="0" borderId="3" xfId="0" applyFont="1" applyFill="1" applyBorder="1" applyProtection="1">
      <protection locked="0"/>
    </xf>
    <xf numFmtId="0" fontId="6" fillId="0" borderId="0" xfId="0" applyFont="1" applyFill="1" applyAlignment="1" applyProtection="1"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165" fontId="6" fillId="0" borderId="0" xfId="0" applyNumberFormat="1" applyFont="1" applyFill="1" applyBorder="1" applyAlignment="1" applyProtection="1">
      <alignment horizontal="left"/>
      <protection locked="0"/>
    </xf>
    <xf numFmtId="10" fontId="6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Protection="1">
      <protection locked="0"/>
    </xf>
    <xf numFmtId="164" fontId="6" fillId="0" borderId="2" xfId="0" applyNumberFormat="1" applyFont="1" applyFill="1" applyBorder="1" applyProtection="1">
      <protection locked="0"/>
    </xf>
    <xf numFmtId="164" fontId="6" fillId="0" borderId="3" xfId="0" applyNumberFormat="1" applyFont="1" applyFill="1" applyBorder="1" applyProtection="1"/>
    <xf numFmtId="2" fontId="6" fillId="0" borderId="0" xfId="1" applyNumberFormat="1" applyFont="1" applyFill="1" applyBorder="1" applyProtection="1">
      <protection locked="0"/>
    </xf>
    <xf numFmtId="4" fontId="6" fillId="0" borderId="0" xfId="0" applyNumberFormat="1" applyFont="1" applyFill="1" applyBorder="1" applyProtection="1">
      <protection locked="0"/>
    </xf>
    <xf numFmtId="10" fontId="6" fillId="0" borderId="0" xfId="1" applyNumberFormat="1" applyFont="1" applyFill="1" applyBorder="1" applyProtection="1">
      <protection locked="0"/>
    </xf>
    <xf numFmtId="164" fontId="6" fillId="0" borderId="0" xfId="0" applyNumberFormat="1" applyFont="1" applyFill="1" applyBorder="1" applyProtection="1"/>
    <xf numFmtId="164" fontId="6" fillId="0" borderId="2" xfId="0" applyNumberFormat="1" applyFont="1" applyFill="1" applyBorder="1" applyProtection="1"/>
    <xf numFmtId="164" fontId="6" fillId="0" borderId="1" xfId="0" applyNumberFormat="1" applyFont="1" applyFill="1" applyBorder="1" applyProtection="1"/>
    <xf numFmtId="0" fontId="6" fillId="0" borderId="8" xfId="0" applyFont="1" applyFill="1" applyBorder="1" applyProtection="1">
      <protection locked="0"/>
    </xf>
    <xf numFmtId="2" fontId="6" fillId="0" borderId="8" xfId="1" applyNumberFormat="1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10" fontId="6" fillId="0" borderId="8" xfId="1" applyNumberFormat="1" applyFont="1" applyFill="1" applyBorder="1" applyProtection="1">
      <protection locked="0"/>
    </xf>
    <xf numFmtId="164" fontId="6" fillId="0" borderId="10" xfId="0" applyNumberFormat="1" applyFont="1" applyFill="1" applyBorder="1" applyProtection="1">
      <protection locked="0"/>
    </xf>
    <xf numFmtId="164" fontId="6" fillId="0" borderId="3" xfId="0" applyNumberFormat="1" applyFont="1" applyFill="1" applyBorder="1" applyProtection="1">
      <protection locked="0"/>
    </xf>
    <xf numFmtId="164" fontId="6" fillId="0" borderId="1" xfId="0" applyNumberFormat="1" applyFont="1" applyFill="1" applyBorder="1" applyProtection="1">
      <protection locked="0"/>
    </xf>
    <xf numFmtId="164" fontId="6" fillId="0" borderId="0" xfId="0" applyNumberFormat="1" applyFont="1" applyFill="1" applyProtection="1"/>
    <xf numFmtId="0" fontId="12" fillId="0" borderId="8" xfId="0" applyFont="1" applyFill="1" applyBorder="1" applyAlignment="1" applyProtection="1">
      <alignment horizontal="right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164" fontId="11" fillId="0" borderId="1" xfId="0" applyNumberFormat="1" applyFont="1" applyFill="1" applyBorder="1" applyProtection="1"/>
    <xf numFmtId="164" fontId="11" fillId="0" borderId="3" xfId="0" applyNumberFormat="1" applyFont="1" applyFill="1" applyBorder="1" applyProtection="1"/>
    <xf numFmtId="0" fontId="13" fillId="0" borderId="0" xfId="0" applyFont="1" applyProtection="1">
      <protection locked="0"/>
    </xf>
    <xf numFmtId="164" fontId="11" fillId="0" borderId="1" xfId="0" applyNumberFormat="1" applyFont="1" applyFill="1" applyBorder="1" applyProtection="1">
      <protection locked="0"/>
    </xf>
    <xf numFmtId="164" fontId="11" fillId="0" borderId="3" xfId="0" applyNumberFormat="1" applyFont="1" applyFill="1" applyBorder="1" applyProtection="1">
      <protection locked="0"/>
    </xf>
    <xf numFmtId="0" fontId="6" fillId="0" borderId="9" xfId="0" applyFont="1" applyFill="1" applyBorder="1" applyProtection="1">
      <protection locked="0"/>
    </xf>
    <xf numFmtId="164" fontId="6" fillId="0" borderId="9" xfId="0" applyNumberFormat="1" applyFont="1" applyFill="1" applyBorder="1" applyProtection="1">
      <protection locked="0"/>
    </xf>
    <xf numFmtId="165" fontId="6" fillId="0" borderId="9" xfId="0" applyNumberFormat="1" applyFont="1" applyFill="1" applyBorder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10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right"/>
      <protection locked="0"/>
    </xf>
    <xf numFmtId="164" fontId="11" fillId="0" borderId="10" xfId="0" applyNumberFormat="1" applyFont="1" applyFill="1" applyBorder="1" applyProtection="1"/>
    <xf numFmtId="164" fontId="11" fillId="0" borderId="11" xfId="0" applyNumberFormat="1" applyFont="1" applyFill="1" applyBorder="1" applyProtection="1"/>
    <xf numFmtId="0" fontId="12" fillId="0" borderId="0" xfId="0" applyFont="1" applyFill="1" applyAlignment="1" applyProtection="1">
      <alignment horizontal="center"/>
      <protection locked="0"/>
    </xf>
    <xf numFmtId="166" fontId="6" fillId="0" borderId="0" xfId="0" applyNumberFormat="1" applyFont="1" applyFill="1" applyProtection="1"/>
    <xf numFmtId="10" fontId="15" fillId="0" borderId="0" xfId="0" applyNumberFormat="1" applyFont="1" applyFill="1" applyAlignment="1" applyProtection="1">
      <alignment horizontal="center"/>
      <protection locked="0"/>
    </xf>
    <xf numFmtId="10" fontId="14" fillId="0" borderId="0" xfId="0" applyNumberFormat="1" applyFont="1" applyFill="1" applyProtection="1">
      <protection locked="0"/>
    </xf>
    <xf numFmtId="164" fontId="11" fillId="0" borderId="6" xfId="0" applyNumberFormat="1" applyFont="1" applyFill="1" applyBorder="1" applyProtection="1"/>
    <xf numFmtId="3" fontId="11" fillId="0" borderId="0" xfId="0" applyNumberFormat="1" applyFont="1" applyFill="1" applyBorder="1" applyProtection="1">
      <protection locked="0"/>
    </xf>
    <xf numFmtId="3" fontId="11" fillId="0" borderId="0" xfId="0" applyNumberFormat="1" applyFont="1" applyFill="1" applyBorder="1" applyProtection="1"/>
    <xf numFmtId="164" fontId="6" fillId="0" borderId="0" xfId="8" applyNumberFormat="1" applyFont="1" applyFill="1" applyBorder="1" applyProtection="1"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164" fontId="11" fillId="0" borderId="13" xfId="0" applyNumberFormat="1" applyFont="1" applyFill="1" applyBorder="1" applyProtection="1">
      <protection locked="0"/>
    </xf>
    <xf numFmtId="164" fontId="11" fillId="0" borderId="15" xfId="0" applyNumberFormat="1" applyFont="1" applyFill="1" applyBorder="1" applyProtection="1">
      <protection locked="0"/>
    </xf>
    <xf numFmtId="164" fontId="6" fillId="0" borderId="16" xfId="0" applyNumberFormat="1" applyFont="1" applyFill="1" applyBorder="1" applyProtection="1">
      <protection locked="0"/>
    </xf>
    <xf numFmtId="164" fontId="6" fillId="0" borderId="17" xfId="0" applyNumberFormat="1" applyFont="1" applyFill="1" applyBorder="1" applyProtection="1">
      <protection locked="0"/>
    </xf>
    <xf numFmtId="164" fontId="11" fillId="0" borderId="18" xfId="0" applyNumberFormat="1" applyFont="1" applyFill="1" applyBorder="1" applyProtection="1">
      <protection locked="0"/>
    </xf>
    <xf numFmtId="164" fontId="6" fillId="0" borderId="19" xfId="0" applyNumberFormat="1" applyFont="1" applyFill="1" applyBorder="1" applyProtection="1"/>
    <xf numFmtId="164" fontId="6" fillId="0" borderId="20" xfId="0" applyNumberFormat="1" applyFont="1" applyFill="1" applyBorder="1" applyProtection="1"/>
    <xf numFmtId="164" fontId="11" fillId="0" borderId="21" xfId="0" applyNumberFormat="1" applyFont="1" applyFill="1" applyBorder="1" applyProtection="1">
      <protection locked="0"/>
    </xf>
    <xf numFmtId="164" fontId="6" fillId="0" borderId="19" xfId="0" applyNumberFormat="1" applyFont="1" applyFill="1" applyBorder="1" applyProtection="1">
      <protection locked="0"/>
    </xf>
    <xf numFmtId="164" fontId="6" fillId="0" borderId="20" xfId="0" applyNumberFormat="1" applyFont="1" applyFill="1" applyBorder="1" applyProtection="1">
      <protection locked="0"/>
    </xf>
    <xf numFmtId="164" fontId="6" fillId="0" borderId="22" xfId="0" applyNumberFormat="1" applyFont="1" applyFill="1" applyBorder="1" applyProtection="1">
      <protection locked="0"/>
    </xf>
    <xf numFmtId="164" fontId="6" fillId="0" borderId="23" xfId="0" applyNumberFormat="1" applyFont="1" applyFill="1" applyBorder="1" applyProtection="1">
      <protection locked="0"/>
    </xf>
    <xf numFmtId="164" fontId="11" fillId="0" borderId="24" xfId="0" applyNumberFormat="1" applyFont="1" applyFill="1" applyBorder="1" applyProtection="1">
      <protection locked="0"/>
    </xf>
    <xf numFmtId="164" fontId="11" fillId="0" borderId="25" xfId="0" applyNumberFormat="1" applyFont="1" applyFill="1" applyBorder="1" applyProtection="1">
      <protection locked="0"/>
    </xf>
    <xf numFmtId="0" fontId="6" fillId="0" borderId="0" xfId="0" applyFont="1" applyProtection="1">
      <protection locked="0"/>
    </xf>
    <xf numFmtId="10" fontId="6" fillId="0" borderId="0" xfId="1" applyNumberFormat="1" applyFont="1" applyFill="1" applyProtection="1"/>
    <xf numFmtId="0" fontId="6" fillId="0" borderId="38" xfId="0" applyFont="1" applyFill="1" applyBorder="1" applyProtection="1">
      <protection locked="0"/>
    </xf>
    <xf numFmtId="164" fontId="6" fillId="0" borderId="39" xfId="0" applyNumberFormat="1" applyFont="1" applyFill="1" applyBorder="1" applyProtection="1">
      <protection locked="0"/>
    </xf>
    <xf numFmtId="164" fontId="6" fillId="0" borderId="40" xfId="0" applyNumberFormat="1" applyFont="1" applyFill="1" applyBorder="1" applyProtection="1"/>
    <xf numFmtId="0" fontId="6" fillId="0" borderId="41" xfId="0" applyFont="1" applyFill="1" applyBorder="1" applyProtection="1">
      <protection locked="0"/>
    </xf>
    <xf numFmtId="164" fontId="6" fillId="0" borderId="4" xfId="0" applyNumberFormat="1" applyFont="1" applyFill="1" applyBorder="1" applyProtection="1">
      <protection locked="0"/>
    </xf>
    <xf numFmtId="164" fontId="6" fillId="0" borderId="42" xfId="0" applyNumberFormat="1" applyFont="1" applyFill="1" applyBorder="1" applyProtection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9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19" fillId="0" borderId="0" xfId="0" applyFont="1" applyFill="1" applyBorder="1" applyAlignment="1" applyProtection="1">
      <protection locked="0"/>
    </xf>
    <xf numFmtId="2" fontId="21" fillId="0" borderId="0" xfId="1" applyNumberFormat="1" applyFont="1" applyProtection="1">
      <protection locked="0"/>
    </xf>
    <xf numFmtId="0" fontId="22" fillId="0" borderId="0" xfId="0" applyFont="1" applyProtection="1">
      <protection locked="0"/>
    </xf>
    <xf numFmtId="9" fontId="22" fillId="0" borderId="0" xfId="1" applyFont="1" applyFill="1" applyBorder="1" applyAlignment="1" applyProtection="1">
      <protection locked="0"/>
    </xf>
    <xf numFmtId="0" fontId="20" fillId="0" borderId="4" xfId="0" applyFont="1" applyFill="1" applyBorder="1" applyAlignment="1" applyProtection="1">
      <alignment horizontal="center"/>
      <protection locked="0"/>
    </xf>
    <xf numFmtId="0" fontId="20" fillId="0" borderId="5" xfId="0" applyFont="1" applyFill="1" applyBorder="1" applyAlignment="1" applyProtection="1">
      <alignment horizontal="center"/>
      <protection locked="0"/>
    </xf>
    <xf numFmtId="0" fontId="22" fillId="0" borderId="0" xfId="0" applyFont="1" applyFill="1" applyProtection="1">
      <protection locked="0"/>
    </xf>
    <xf numFmtId="0" fontId="20" fillId="0" borderId="0" xfId="0" applyFont="1" applyFill="1" applyAlignment="1" applyProtection="1">
      <alignment horizontal="center" wrapText="1"/>
      <protection locked="0"/>
    </xf>
    <xf numFmtId="0" fontId="22" fillId="0" borderId="1" xfId="0" applyFont="1" applyFill="1" applyBorder="1" applyProtection="1">
      <protection locked="0"/>
    </xf>
    <xf numFmtId="0" fontId="22" fillId="0" borderId="3" xfId="0" applyFont="1" applyFill="1" applyBorder="1" applyProtection="1">
      <protection locked="0"/>
    </xf>
    <xf numFmtId="0" fontId="23" fillId="0" borderId="0" xfId="0" applyFont="1" applyFill="1" applyBorder="1" applyAlignment="1" applyProtection="1">
      <alignment horizontal="right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165" fontId="22" fillId="0" borderId="0" xfId="0" applyNumberFormat="1" applyFont="1" applyFill="1" applyBorder="1" applyAlignment="1" applyProtection="1">
      <alignment horizontal="left"/>
      <protection locked="0"/>
    </xf>
    <xf numFmtId="10" fontId="22" fillId="0" borderId="0" xfId="0" applyNumberFormat="1" applyFont="1" applyFill="1" applyBorder="1" applyAlignment="1" applyProtection="1">
      <alignment horizontal="left"/>
      <protection locked="0"/>
    </xf>
    <xf numFmtId="164" fontId="22" fillId="0" borderId="0" xfId="0" applyNumberFormat="1" applyFont="1" applyFill="1" applyBorder="1" applyProtection="1">
      <protection locked="0"/>
    </xf>
    <xf numFmtId="164" fontId="22" fillId="0" borderId="2" xfId="0" applyNumberFormat="1" applyFont="1" applyFill="1" applyBorder="1" applyProtection="1">
      <protection locked="0"/>
    </xf>
    <xf numFmtId="164" fontId="22" fillId="0" borderId="3" xfId="0" applyNumberFormat="1" applyFont="1" applyFill="1" applyBorder="1" applyProtection="1"/>
    <xf numFmtId="2" fontId="22" fillId="0" borderId="0" xfId="1" applyNumberFormat="1" applyFont="1" applyFill="1" applyBorder="1" applyProtection="1">
      <protection locked="0"/>
    </xf>
    <xf numFmtId="4" fontId="22" fillId="0" borderId="0" xfId="0" applyNumberFormat="1" applyFont="1" applyFill="1" applyBorder="1" applyProtection="1">
      <protection locked="0"/>
    </xf>
    <xf numFmtId="10" fontId="22" fillId="0" borderId="0" xfId="1" applyNumberFormat="1" applyFont="1" applyFill="1" applyBorder="1" applyProtection="1">
      <protection locked="0"/>
    </xf>
    <xf numFmtId="164" fontId="22" fillId="0" borderId="0" xfId="0" applyNumberFormat="1" applyFont="1" applyFill="1" applyBorder="1" applyProtection="1"/>
    <xf numFmtId="164" fontId="22" fillId="0" borderId="2" xfId="0" applyNumberFormat="1" applyFont="1" applyFill="1" applyBorder="1" applyProtection="1"/>
    <xf numFmtId="164" fontId="22" fillId="0" borderId="1" xfId="0" applyNumberFormat="1" applyFont="1" applyFill="1" applyBorder="1" applyProtection="1"/>
    <xf numFmtId="0" fontId="22" fillId="0" borderId="8" xfId="0" applyFont="1" applyFill="1" applyBorder="1" applyProtection="1">
      <protection locked="0"/>
    </xf>
    <xf numFmtId="2" fontId="22" fillId="0" borderId="8" xfId="1" applyNumberFormat="1" applyFont="1" applyFill="1" applyBorder="1" applyProtection="1">
      <protection locked="0"/>
    </xf>
    <xf numFmtId="4" fontId="22" fillId="0" borderId="8" xfId="0" applyNumberFormat="1" applyFont="1" applyFill="1" applyBorder="1" applyProtection="1">
      <protection locked="0"/>
    </xf>
    <xf numFmtId="10" fontId="22" fillId="0" borderId="8" xfId="1" applyNumberFormat="1" applyFont="1" applyFill="1" applyBorder="1" applyProtection="1">
      <protection locked="0"/>
    </xf>
    <xf numFmtId="164" fontId="22" fillId="0" borderId="10" xfId="0" applyNumberFormat="1" applyFont="1" applyFill="1" applyBorder="1" applyProtection="1">
      <protection locked="0"/>
    </xf>
    <xf numFmtId="164" fontId="22" fillId="0" borderId="3" xfId="0" applyNumberFormat="1" applyFont="1" applyFill="1" applyBorder="1" applyProtection="1">
      <protection locked="0"/>
    </xf>
    <xf numFmtId="164" fontId="22" fillId="0" borderId="1" xfId="0" applyNumberFormat="1" applyFont="1" applyFill="1" applyBorder="1" applyProtection="1">
      <protection locked="0"/>
    </xf>
    <xf numFmtId="164" fontId="22" fillId="0" borderId="0" xfId="0" applyNumberFormat="1" applyFont="1" applyFill="1" applyProtection="1"/>
    <xf numFmtId="0" fontId="22" fillId="0" borderId="0" xfId="0" applyFont="1" applyFill="1" applyAlignment="1" applyProtection="1">
      <protection locked="0"/>
    </xf>
    <xf numFmtId="0" fontId="23" fillId="0" borderId="8" xfId="0" applyFont="1" applyFill="1" applyBorder="1" applyAlignment="1" applyProtection="1">
      <alignment horizontal="right"/>
      <protection locked="0"/>
    </xf>
    <xf numFmtId="0" fontId="22" fillId="0" borderId="8" xfId="0" applyFont="1" applyFill="1" applyBorder="1" applyAlignment="1" applyProtection="1">
      <alignment horizontal="center"/>
      <protection locked="0"/>
    </xf>
    <xf numFmtId="0" fontId="20" fillId="0" borderId="0" xfId="0" applyFont="1" applyFill="1" applyProtection="1">
      <protection locked="0"/>
    </xf>
    <xf numFmtId="164" fontId="20" fillId="0" borderId="1" xfId="0" applyNumberFormat="1" applyFont="1" applyFill="1" applyBorder="1" applyProtection="1"/>
    <xf numFmtId="164" fontId="20" fillId="0" borderId="3" xfId="0" applyNumberFormat="1" applyFont="1" applyFill="1" applyBorder="1" applyProtection="1"/>
    <xf numFmtId="10" fontId="22" fillId="0" borderId="0" xfId="1" applyNumberFormat="1" applyFont="1" applyFill="1" applyProtection="1"/>
    <xf numFmtId="0" fontId="22" fillId="0" borderId="0" xfId="0" applyFont="1" applyFill="1" applyAlignment="1" applyProtection="1">
      <alignment horizontal="left"/>
      <protection locked="0"/>
    </xf>
    <xf numFmtId="164" fontId="20" fillId="0" borderId="1" xfId="0" applyNumberFormat="1" applyFont="1" applyFill="1" applyBorder="1" applyProtection="1">
      <protection locked="0"/>
    </xf>
    <xf numFmtId="164" fontId="20" fillId="0" borderId="3" xfId="0" applyNumberFormat="1" applyFont="1" applyFill="1" applyBorder="1" applyProtection="1">
      <protection locked="0"/>
    </xf>
    <xf numFmtId="0" fontId="22" fillId="0" borderId="38" xfId="0" applyFont="1" applyFill="1" applyBorder="1" applyProtection="1">
      <protection locked="0"/>
    </xf>
    <xf numFmtId="164" fontId="22" fillId="0" borderId="39" xfId="0" applyNumberFormat="1" applyFont="1" applyFill="1" applyBorder="1" applyProtection="1">
      <protection locked="0"/>
    </xf>
    <xf numFmtId="164" fontId="22" fillId="0" borderId="37" xfId="0" applyNumberFormat="1" applyFont="1" applyFill="1" applyBorder="1" applyProtection="1"/>
    <xf numFmtId="0" fontId="22" fillId="0" borderId="41" xfId="0" applyFont="1" applyFill="1" applyBorder="1" applyProtection="1">
      <protection locked="0"/>
    </xf>
    <xf numFmtId="164" fontId="22" fillId="0" borderId="4" xfId="0" applyNumberFormat="1" applyFont="1" applyFill="1" applyBorder="1" applyProtection="1">
      <protection locked="0"/>
    </xf>
    <xf numFmtId="164" fontId="22" fillId="0" borderId="5" xfId="0" applyNumberFormat="1" applyFont="1" applyFill="1" applyBorder="1" applyProtection="1"/>
    <xf numFmtId="0" fontId="22" fillId="0" borderId="9" xfId="0" applyFont="1" applyFill="1" applyBorder="1" applyProtection="1">
      <protection locked="0"/>
    </xf>
    <xf numFmtId="164" fontId="22" fillId="0" borderId="9" xfId="0" applyNumberFormat="1" applyFont="1" applyFill="1" applyBorder="1" applyProtection="1">
      <protection locked="0"/>
    </xf>
    <xf numFmtId="0" fontId="22" fillId="0" borderId="0" xfId="0" applyFont="1" applyFill="1" applyBorder="1" applyProtection="1">
      <protection locked="0"/>
    </xf>
    <xf numFmtId="165" fontId="22" fillId="0" borderId="9" xfId="0" applyNumberFormat="1" applyFont="1" applyFill="1" applyBorder="1" applyProtection="1">
      <protection locked="0"/>
    </xf>
    <xf numFmtId="0" fontId="23" fillId="0" borderId="0" xfId="0" applyFont="1" applyFill="1" applyAlignment="1" applyProtection="1">
      <alignment horizontal="right"/>
      <protection locked="0"/>
    </xf>
    <xf numFmtId="164" fontId="22" fillId="0" borderId="1" xfId="3" applyNumberFormat="1" applyFont="1" applyFill="1" applyBorder="1" applyProtection="1">
      <protection locked="0"/>
    </xf>
    <xf numFmtId="164" fontId="22" fillId="0" borderId="3" xfId="3" applyNumberFormat="1" applyFont="1" applyFill="1" applyBorder="1" applyProtection="1"/>
    <xf numFmtId="0" fontId="20" fillId="0" borderId="0" xfId="0" applyFont="1" applyFill="1" applyAlignment="1" applyProtection="1">
      <alignment horizontal="right"/>
      <protection locked="0"/>
    </xf>
    <xf numFmtId="0" fontId="23" fillId="0" borderId="0" xfId="0" applyFont="1" applyFill="1" applyAlignment="1" applyProtection="1">
      <alignment horizontal="center"/>
      <protection locked="0"/>
    </xf>
    <xf numFmtId="166" fontId="22" fillId="0" borderId="0" xfId="0" applyNumberFormat="1" applyFont="1" applyFill="1" applyProtection="1"/>
    <xf numFmtId="10" fontId="24" fillId="0" borderId="0" xfId="0" applyNumberFormat="1" applyFont="1" applyFill="1" applyAlignment="1" applyProtection="1">
      <alignment horizontal="center"/>
      <protection locked="0"/>
    </xf>
    <xf numFmtId="10" fontId="25" fillId="0" borderId="0" xfId="0" applyNumberFormat="1" applyFont="1" applyFill="1" applyProtection="1">
      <protection locked="0"/>
    </xf>
    <xf numFmtId="164" fontId="20" fillId="3" borderId="6" xfId="0" applyNumberFormat="1" applyFont="1" applyFill="1" applyBorder="1" applyProtection="1"/>
    <xf numFmtId="3" fontId="20" fillId="0" borderId="0" xfId="0" applyNumberFormat="1" applyFont="1" applyFill="1" applyBorder="1" applyProtection="1">
      <protection locked="0"/>
    </xf>
    <xf numFmtId="3" fontId="20" fillId="0" borderId="0" xfId="0" applyNumberFormat="1" applyFont="1" applyFill="1" applyBorder="1" applyProtection="1"/>
    <xf numFmtId="164" fontId="22" fillId="0" borderId="0" xfId="8" applyNumberFormat="1" applyFont="1" applyFill="1" applyBorder="1" applyProtection="1">
      <protection locked="0"/>
    </xf>
    <xf numFmtId="0" fontId="20" fillId="0" borderId="0" xfId="0" applyFont="1" applyFill="1" applyAlignment="1" applyProtection="1">
      <alignment horizontal="left"/>
      <protection locked="0"/>
    </xf>
    <xf numFmtId="9" fontId="20" fillId="0" borderId="15" xfId="0" applyNumberFormat="1" applyFont="1" applyFill="1" applyBorder="1" applyAlignment="1" applyProtection="1">
      <protection locked="0"/>
    </xf>
    <xf numFmtId="10" fontId="22" fillId="0" borderId="0" xfId="0" applyNumberFormat="1" applyFont="1" applyFill="1" applyProtection="1">
      <protection locked="0"/>
    </xf>
    <xf numFmtId="164" fontId="20" fillId="0" borderId="26" xfId="8" applyNumberFormat="1" applyFont="1" applyFill="1" applyBorder="1" applyProtection="1">
      <protection locked="0"/>
    </xf>
    <xf numFmtId="164" fontId="22" fillId="0" borderId="16" xfId="0" applyNumberFormat="1" applyFont="1" applyFill="1" applyBorder="1" applyProtection="1">
      <protection locked="0"/>
    </xf>
    <xf numFmtId="164" fontId="20" fillId="0" borderId="18" xfId="0" applyNumberFormat="1" applyFont="1" applyFill="1" applyBorder="1" applyProtection="1">
      <protection locked="0"/>
    </xf>
    <xf numFmtId="164" fontId="22" fillId="0" borderId="29" xfId="8" applyNumberFormat="1" applyFont="1" applyFill="1" applyBorder="1" applyProtection="1">
      <protection locked="0"/>
    </xf>
    <xf numFmtId="164" fontId="20" fillId="0" borderId="21" xfId="0" applyNumberFormat="1" applyFont="1" applyFill="1" applyBorder="1" applyProtection="1">
      <protection locked="0"/>
    </xf>
    <xf numFmtId="164" fontId="20" fillId="0" borderId="27" xfId="8" applyNumberFormat="1" applyFont="1" applyFill="1" applyBorder="1" applyProtection="1">
      <protection locked="0"/>
    </xf>
    <xf numFmtId="164" fontId="20" fillId="0" borderId="24" xfId="0" applyNumberFormat="1" applyFont="1" applyFill="1" applyBorder="1" applyProtection="1">
      <protection locked="0"/>
    </xf>
    <xf numFmtId="0" fontId="20" fillId="0" borderId="13" xfId="0" applyFont="1" applyFill="1" applyBorder="1" applyProtection="1">
      <protection locked="0"/>
    </xf>
    <xf numFmtId="0" fontId="20" fillId="0" borderId="14" xfId="0" applyFont="1" applyFill="1" applyBorder="1" applyProtection="1">
      <protection locked="0"/>
    </xf>
    <xf numFmtId="164" fontId="20" fillId="0" borderId="15" xfId="8" applyNumberFormat="1" applyFont="1" applyFill="1" applyBorder="1" applyProtection="1">
      <protection locked="0"/>
    </xf>
    <xf numFmtId="164" fontId="20" fillId="0" borderId="13" xfId="0" applyNumberFormat="1" applyFont="1" applyFill="1" applyBorder="1" applyProtection="1">
      <protection locked="0"/>
    </xf>
    <xf numFmtId="164" fontId="20" fillId="0" borderId="25" xfId="0" applyNumberFormat="1" applyFont="1" applyFill="1" applyBorder="1" applyProtection="1">
      <protection locked="0"/>
    </xf>
    <xf numFmtId="164" fontId="20" fillId="0" borderId="15" xfId="0" applyNumberFormat="1" applyFont="1" applyFill="1" applyBorder="1" applyProtection="1">
      <protection locked="0"/>
    </xf>
    <xf numFmtId="168" fontId="11" fillId="0" borderId="0" xfId="0" applyNumberFormat="1" applyFont="1" applyProtection="1">
      <protection locked="0"/>
    </xf>
    <xf numFmtId="168" fontId="11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horizontal="right"/>
      <protection locked="0"/>
    </xf>
    <xf numFmtId="0" fontId="20" fillId="0" borderId="8" xfId="0" applyFont="1" applyFill="1" applyBorder="1" applyAlignment="1" applyProtection="1">
      <protection locked="0"/>
    </xf>
    <xf numFmtId="14" fontId="11" fillId="0" borderId="0" xfId="0" applyNumberFormat="1" applyFont="1" applyProtection="1">
      <protection locked="0"/>
    </xf>
    <xf numFmtId="14" fontId="11" fillId="0" borderId="0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protection locked="0"/>
    </xf>
    <xf numFmtId="2" fontId="29" fillId="0" borderId="0" xfId="1" applyNumberFormat="1" applyFont="1" applyProtection="1">
      <protection locked="0"/>
    </xf>
    <xf numFmtId="0" fontId="30" fillId="0" borderId="0" xfId="0" applyFont="1" applyFill="1" applyAlignment="1" applyProtection="1">
      <alignment horizontal="right"/>
      <protection locked="0"/>
    </xf>
    <xf numFmtId="164" fontId="20" fillId="0" borderId="43" xfId="0" applyNumberFormat="1" applyFont="1" applyFill="1" applyBorder="1" applyProtection="1"/>
    <xf numFmtId="164" fontId="20" fillId="0" borderId="44" xfId="0" applyNumberFormat="1" applyFont="1" applyFill="1" applyBorder="1" applyProtection="1"/>
    <xf numFmtId="0" fontId="11" fillId="0" borderId="0" xfId="0" applyFont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center"/>
      <protection locked="0"/>
    </xf>
    <xf numFmtId="0" fontId="22" fillId="0" borderId="7" xfId="0" applyFont="1" applyFill="1" applyBorder="1" applyAlignment="1" applyProtection="1">
      <alignment horizontal="left"/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2" fillId="0" borderId="0" xfId="0" applyFont="1" applyFill="1" applyAlignment="1" applyProtection="1">
      <alignment horizontal="left" wrapText="1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8" xfId="0" applyFont="1" applyFill="1" applyBorder="1" applyAlignment="1" applyProtection="1">
      <alignment horizontal="left"/>
      <protection locked="0"/>
    </xf>
    <xf numFmtId="0" fontId="22" fillId="0" borderId="37" xfId="0" applyFont="1" applyFill="1" applyBorder="1" applyAlignment="1" applyProtection="1">
      <alignment horizontal="left"/>
      <protection locked="0"/>
    </xf>
    <xf numFmtId="0" fontId="22" fillId="0" borderId="38" xfId="0" applyFont="1" applyFill="1" applyBorder="1" applyAlignment="1" applyProtection="1">
      <alignment horizontal="left"/>
      <protection locked="0"/>
    </xf>
    <xf numFmtId="0" fontId="22" fillId="0" borderId="5" xfId="0" applyFont="1" applyFill="1" applyBorder="1" applyAlignment="1" applyProtection="1">
      <alignment horizontal="left"/>
      <protection locked="0"/>
    </xf>
    <xf numFmtId="0" fontId="22" fillId="0" borderId="41" xfId="0" applyFont="1" applyFill="1" applyBorder="1" applyAlignment="1" applyProtection="1">
      <alignment horizontal="left"/>
      <protection locked="0"/>
    </xf>
    <xf numFmtId="0" fontId="22" fillId="0" borderId="3" xfId="0" applyFont="1" applyFill="1" applyBorder="1" applyAlignment="1" applyProtection="1">
      <alignment horizontal="left"/>
      <protection locked="0"/>
    </xf>
    <xf numFmtId="0" fontId="22" fillId="0" borderId="0" xfId="5" applyFont="1" applyFill="1" applyAlignment="1" applyProtection="1">
      <alignment horizontal="left"/>
      <protection locked="0"/>
    </xf>
    <xf numFmtId="0" fontId="19" fillId="0" borderId="0" xfId="0" applyFont="1" applyFill="1" applyAlignment="1" applyProtection="1">
      <alignment horizontal="left"/>
      <protection locked="0"/>
    </xf>
    <xf numFmtId="0" fontId="27" fillId="0" borderId="0" xfId="0" applyFont="1" applyFill="1" applyAlignment="1" applyProtection="1">
      <alignment horizontal="left"/>
      <protection locked="0"/>
    </xf>
    <xf numFmtId="0" fontId="20" fillId="0" borderId="30" xfId="0" applyFont="1" applyFill="1" applyBorder="1" applyAlignment="1" applyProtection="1">
      <alignment horizontal="left"/>
      <protection locked="0"/>
    </xf>
    <xf numFmtId="0" fontId="20" fillId="0" borderId="31" xfId="0" applyFont="1" applyFill="1" applyBorder="1" applyAlignment="1" applyProtection="1">
      <alignment horizontal="left"/>
      <protection locked="0"/>
    </xf>
    <xf numFmtId="0" fontId="20" fillId="0" borderId="34" xfId="0" applyFont="1" applyFill="1" applyBorder="1" applyAlignment="1" applyProtection="1">
      <alignment horizontal="left"/>
      <protection locked="0"/>
    </xf>
    <xf numFmtId="0" fontId="22" fillId="0" borderId="28" xfId="0" applyFont="1" applyFill="1" applyBorder="1" applyAlignment="1" applyProtection="1">
      <alignment horizontal="left"/>
      <protection locked="0"/>
    </xf>
    <xf numFmtId="0" fontId="22" fillId="0" borderId="12" xfId="0" applyFont="1" applyFill="1" applyBorder="1" applyAlignment="1" applyProtection="1">
      <alignment horizontal="left"/>
      <protection locked="0"/>
    </xf>
    <xf numFmtId="0" fontId="22" fillId="0" borderId="35" xfId="0" applyFont="1" applyFill="1" applyBorder="1" applyAlignment="1" applyProtection="1">
      <alignment horizontal="left"/>
      <protection locked="0"/>
    </xf>
    <xf numFmtId="0" fontId="20" fillId="0" borderId="32" xfId="0" applyFont="1" applyFill="1" applyBorder="1" applyAlignment="1" applyProtection="1">
      <alignment horizontal="left"/>
      <protection locked="0"/>
    </xf>
    <xf numFmtId="0" fontId="20" fillId="0" borderId="33" xfId="0" applyFont="1" applyFill="1" applyBorder="1" applyAlignment="1" applyProtection="1">
      <alignment horizontal="left"/>
      <protection locked="0"/>
    </xf>
    <xf numFmtId="0" fontId="20" fillId="0" borderId="36" xfId="0" applyFont="1" applyFill="1" applyBorder="1" applyAlignment="1" applyProtection="1">
      <alignment horizontal="left"/>
      <protection locked="0"/>
    </xf>
    <xf numFmtId="0" fontId="20" fillId="0" borderId="13" xfId="0" applyFont="1" applyFill="1" applyBorder="1" applyAlignment="1" applyProtection="1">
      <alignment horizontal="left"/>
      <protection locked="0"/>
    </xf>
    <xf numFmtId="0" fontId="20" fillId="0" borderId="14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6" fillId="0" borderId="0" xfId="5" applyFont="1" applyFill="1" applyAlignment="1" applyProtection="1">
      <alignment horizontal="left"/>
      <protection locked="0"/>
    </xf>
    <xf numFmtId="0" fontId="6" fillId="0" borderId="37" xfId="0" applyFont="1" applyFill="1" applyBorder="1" applyAlignment="1" applyProtection="1">
      <alignment horizontal="left"/>
      <protection locked="0"/>
    </xf>
    <xf numFmtId="0" fontId="6" fillId="0" borderId="38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41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 wrapText="1"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0" fontId="6" fillId="0" borderId="7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11" fillId="0" borderId="8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</cellXfs>
  <cellStyles count="9">
    <cellStyle name="Currency" xfId="8" builtinId="4"/>
    <cellStyle name="Neutral" xfId="3" builtinId="28"/>
    <cellStyle name="Normal" xfId="0" builtinId="0"/>
    <cellStyle name="Normal 2" xfId="2"/>
    <cellStyle name="Normal 2 2" xfId="7"/>
    <cellStyle name="Normal 3" xfId="5"/>
    <cellStyle name="Normal 4" xfId="4"/>
    <cellStyle name="Percent" xfId="1" builtinId="5"/>
    <cellStyle name="Percent 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1E62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134"/>
  <sheetViews>
    <sheetView tabSelected="1" topLeftCell="A132" zoomScale="80" zoomScaleNormal="80" workbookViewId="0">
      <selection activeCell="D43" sqref="D43"/>
    </sheetView>
  </sheetViews>
  <sheetFormatPr defaultColWidth="9.140625" defaultRowHeight="12.75" x14ac:dyDescent="0.2"/>
  <cols>
    <col min="1" max="2" width="7.7109375" style="7" customWidth="1"/>
    <col min="3" max="3" width="31.140625" style="7" customWidth="1"/>
    <col min="4" max="4" width="12.5703125" style="7" customWidth="1"/>
    <col min="5" max="5" width="26.7109375" style="7" customWidth="1"/>
    <col min="6" max="6" width="16" style="7" customWidth="1"/>
    <col min="7" max="7" width="11.140625" style="7" customWidth="1"/>
    <col min="8" max="9" width="16.85546875" style="7" customWidth="1"/>
    <col min="10" max="10" width="17.42578125" style="7" customWidth="1"/>
    <col min="11" max="11" width="17.85546875" style="7" customWidth="1"/>
    <col min="12" max="12" width="17" style="7" customWidth="1"/>
    <col min="13" max="13" width="15.5703125" style="50" customWidth="1"/>
    <col min="14" max="16384" width="9.140625" style="7"/>
  </cols>
  <sheetData>
    <row r="1" spans="1:13" s="79" customFormat="1" ht="20.25" customHeight="1" x14ac:dyDescent="0.25">
      <c r="A1" s="185" t="s">
        <v>117</v>
      </c>
      <c r="B1" s="79" t="s">
        <v>118</v>
      </c>
      <c r="C1" s="174"/>
      <c r="D1" s="91"/>
      <c r="E1" s="91"/>
      <c r="H1" s="188" t="s">
        <v>159</v>
      </c>
      <c r="I1" s="188"/>
      <c r="J1" s="188"/>
      <c r="K1" s="188"/>
      <c r="L1" s="188"/>
      <c r="M1" s="188"/>
    </row>
    <row r="2" spans="1:13" s="79" customFormat="1" ht="23.25" x14ac:dyDescent="0.35">
      <c r="A2" s="185"/>
      <c r="B2" s="9" t="s">
        <v>119</v>
      </c>
      <c r="C2" s="175"/>
      <c r="D2" s="92"/>
      <c r="E2" s="92"/>
      <c r="F2" s="10"/>
      <c r="G2" s="9"/>
      <c r="H2" s="186" t="s">
        <v>133</v>
      </c>
      <c r="I2" s="186"/>
      <c r="J2" s="186"/>
      <c r="K2" s="186"/>
      <c r="L2" s="186"/>
      <c r="M2" s="186"/>
    </row>
    <row r="3" spans="1:13" ht="19.5" thickBot="1" x14ac:dyDescent="0.35">
      <c r="A3" s="191" t="s">
        <v>155</v>
      </c>
      <c r="B3" s="191"/>
      <c r="C3" s="191"/>
      <c r="D3" s="94" t="s">
        <v>136</v>
      </c>
      <c r="E3" s="95">
        <f>IF(D3="Yes",1,IF(D3="No",1.03,1))</f>
        <v>1.03</v>
      </c>
      <c r="F3" s="96"/>
      <c r="G3" s="97"/>
      <c r="H3" s="98" t="s">
        <v>0</v>
      </c>
      <c r="I3" s="99" t="s">
        <v>26</v>
      </c>
      <c r="J3" s="99" t="s">
        <v>27</v>
      </c>
      <c r="K3" s="99" t="s">
        <v>28</v>
      </c>
      <c r="L3" s="99" t="s">
        <v>29</v>
      </c>
      <c r="M3" s="99" t="s">
        <v>1</v>
      </c>
    </row>
    <row r="4" spans="1:13" ht="18.75" x14ac:dyDescent="0.3">
      <c r="A4" s="190" t="s">
        <v>2</v>
      </c>
      <c r="B4" s="190"/>
      <c r="C4" s="190"/>
      <c r="D4" s="100"/>
      <c r="E4" s="101"/>
      <c r="F4" s="100"/>
      <c r="G4" s="100"/>
      <c r="H4" s="102"/>
      <c r="I4" s="103"/>
      <c r="J4" s="103"/>
      <c r="K4" s="103"/>
      <c r="L4" s="103"/>
      <c r="M4" s="103"/>
    </row>
    <row r="5" spans="1:13" ht="18.75" x14ac:dyDescent="0.3">
      <c r="A5" s="187" t="s">
        <v>84</v>
      </c>
      <c r="B5" s="187"/>
      <c r="C5" s="187"/>
      <c r="D5" s="104"/>
      <c r="E5" s="105"/>
      <c r="F5" s="105" t="s">
        <v>32</v>
      </c>
      <c r="G5" s="105" t="s">
        <v>33</v>
      </c>
      <c r="H5" s="102"/>
      <c r="I5" s="103"/>
      <c r="J5" s="103"/>
      <c r="K5" s="103"/>
      <c r="L5" s="103"/>
      <c r="M5" s="103"/>
    </row>
    <row r="6" spans="1:13" ht="18.75" x14ac:dyDescent="0.3">
      <c r="A6" s="187"/>
      <c r="B6" s="187"/>
      <c r="C6" s="187"/>
      <c r="D6" s="104"/>
      <c r="E6" s="106" t="s">
        <v>57</v>
      </c>
      <c r="F6" s="107">
        <v>0</v>
      </c>
      <c r="G6" s="108">
        <v>0</v>
      </c>
      <c r="H6" s="109">
        <f>IF(E6="Classified",F6*G6,IF(E6="Academic",F6*G6,IF(E6="Calendar",F6*G6,IF(E6="Summer",F6/3*G6,IF(E6="Post-Doc",F6*G6,IF(E6="",0,0))))))</f>
        <v>0</v>
      </c>
      <c r="I6" s="110">
        <f>IF(E6="Classified",F6*G6,IF(E6="Academic",F6*G6,IF(E6="Calendar",F6*G6,IF(E6="Summer",F6/3*G6,IF(E6="Post-Doc",F6*G6,IF(E6="",0,0))))))*$E$3</f>
        <v>0</v>
      </c>
      <c r="J6" s="110">
        <f>IF(E6="Classified",F6*G6,IF(E6="Academic",F6*G6,IF(E6="Calendar",F6*G6,IF(E6="Summer",F6/3*G6,IF(E6="Post-Doc",F6*G6,IF(E6="",0,0))))))*$E$3*$E$3</f>
        <v>0</v>
      </c>
      <c r="K6" s="110">
        <f>IF(E6="Classified",F6*G6,IF(E6="Academic",F6*G6,IF(E6="Calendar",F6*G6,IF(E6="Summer",F6/3*G6,IF(E6="Post-Doc",F6*G6,IF(E6="",0,0))))))*$E$3*$E$3*$E$3</f>
        <v>0</v>
      </c>
      <c r="L6" s="110">
        <f>IF(E6="Classified",F6*G6,IF(E6="Academic",F6*G6,IF(E6="Calendar",F6*G6,IF(E6="Summer",F6/3*G6,IF(E6="Post-Doc",F6*G6,IF(E6="",0,0))))))*$E$3*$E$3*$E$3*$E$3</f>
        <v>0</v>
      </c>
      <c r="M6" s="111">
        <f t="shared" ref="M6:M29" si="0">SUM(H6:L6)</f>
        <v>0</v>
      </c>
    </row>
    <row r="7" spans="1:13" ht="18.75" x14ac:dyDescent="0.3">
      <c r="A7" s="187"/>
      <c r="B7" s="187"/>
      <c r="C7" s="187"/>
      <c r="D7" s="104"/>
      <c r="E7" s="106" t="s">
        <v>57</v>
      </c>
      <c r="F7" s="107">
        <v>0</v>
      </c>
      <c r="G7" s="108">
        <v>0</v>
      </c>
      <c r="H7" s="109">
        <f t="shared" ref="H7:H29" si="1">IF(E7="Classified",F7*G7,IF(E7="Academic",F7*G7,IF(E7="Calendar",F7*G7,IF(E7="Summer",F7/3*G7,IF(E7="Post-Doc",F7*G7,IF(E7="",0,0))))))</f>
        <v>0</v>
      </c>
      <c r="I7" s="110">
        <f t="shared" ref="I7:I29" si="2">IF(E7="Classified",F7*G7,IF(E7="Academic",F7*G7,IF(E7="Calendar",F7*G7,IF(E7="Summer",F7/3*G7,IF(E7="Post-Doc",F7*G7,IF(E7="",0,0))))))*$E$3</f>
        <v>0</v>
      </c>
      <c r="J7" s="110">
        <f t="shared" ref="J7:J29" si="3">IF(E7="Classified",F7*G7,IF(E7="Academic",F7*G7,IF(E7="Calendar",F7*G7,IF(E7="Summer",F7/3*G7,IF(E7="Post-Doc",F7*G7,IF(E7="",0,0))))))*$E$3*$E$3</f>
        <v>0</v>
      </c>
      <c r="K7" s="110">
        <f t="shared" ref="K7:K29" si="4">IF(E7="Classified",F7*G7,IF(E7="Academic",F7*G7,IF(E7="Calendar",F7*G7,IF(E7="Summer",F7/3*G7,IF(E7="Post-Doc",F7*G7,IF(E7="",0,0))))))*$E$3*$E$3*$E$3</f>
        <v>0</v>
      </c>
      <c r="L7" s="110">
        <f t="shared" ref="L7:L29" si="5">IF(E7="Classified",F7*G7,IF(E7="Academic",F7*G7,IF(E7="Calendar",F7*G7,IF(E7="Summer",F7/3*G7,IF(E7="Post-Doc",F7*G7,IF(E7="",0,0))))))*$E$3*$E$3*$E$3*$E$3</f>
        <v>0</v>
      </c>
      <c r="M7" s="111">
        <f t="shared" si="0"/>
        <v>0</v>
      </c>
    </row>
    <row r="8" spans="1:13" ht="18.75" x14ac:dyDescent="0.3">
      <c r="A8" s="187"/>
      <c r="B8" s="187"/>
      <c r="C8" s="187"/>
      <c r="D8" s="104"/>
      <c r="E8" s="106" t="s">
        <v>57</v>
      </c>
      <c r="F8" s="107">
        <v>0</v>
      </c>
      <c r="G8" s="108">
        <v>0</v>
      </c>
      <c r="H8" s="109">
        <f t="shared" si="1"/>
        <v>0</v>
      </c>
      <c r="I8" s="110">
        <f t="shared" si="2"/>
        <v>0</v>
      </c>
      <c r="J8" s="110">
        <f t="shared" si="3"/>
        <v>0</v>
      </c>
      <c r="K8" s="110">
        <f t="shared" si="4"/>
        <v>0</v>
      </c>
      <c r="L8" s="110">
        <f t="shared" si="5"/>
        <v>0</v>
      </c>
      <c r="M8" s="111">
        <f t="shared" si="0"/>
        <v>0</v>
      </c>
    </row>
    <row r="9" spans="1:13" ht="18.75" x14ac:dyDescent="0.3">
      <c r="A9" s="187"/>
      <c r="B9" s="187"/>
      <c r="C9" s="187"/>
      <c r="D9" s="104"/>
      <c r="E9" s="106" t="s">
        <v>57</v>
      </c>
      <c r="F9" s="107">
        <v>0</v>
      </c>
      <c r="G9" s="108">
        <v>0</v>
      </c>
      <c r="H9" s="109">
        <f t="shared" si="1"/>
        <v>0</v>
      </c>
      <c r="I9" s="110">
        <f t="shared" si="2"/>
        <v>0</v>
      </c>
      <c r="J9" s="110">
        <f t="shared" si="3"/>
        <v>0</v>
      </c>
      <c r="K9" s="110">
        <f t="shared" si="4"/>
        <v>0</v>
      </c>
      <c r="L9" s="110">
        <f t="shared" si="5"/>
        <v>0</v>
      </c>
      <c r="M9" s="111">
        <f t="shared" si="0"/>
        <v>0</v>
      </c>
    </row>
    <row r="10" spans="1:13" ht="18.75" x14ac:dyDescent="0.3">
      <c r="A10" s="187"/>
      <c r="B10" s="187"/>
      <c r="C10" s="187"/>
      <c r="D10" s="104"/>
      <c r="E10" s="106" t="s">
        <v>57</v>
      </c>
      <c r="F10" s="107">
        <v>0</v>
      </c>
      <c r="G10" s="108">
        <v>0</v>
      </c>
      <c r="H10" s="109">
        <f t="shared" si="1"/>
        <v>0</v>
      </c>
      <c r="I10" s="110">
        <f t="shared" si="2"/>
        <v>0</v>
      </c>
      <c r="J10" s="110">
        <f t="shared" si="3"/>
        <v>0</v>
      </c>
      <c r="K10" s="110">
        <f t="shared" si="4"/>
        <v>0</v>
      </c>
      <c r="L10" s="110">
        <f t="shared" si="5"/>
        <v>0</v>
      </c>
      <c r="M10" s="111">
        <f t="shared" si="0"/>
        <v>0</v>
      </c>
    </row>
    <row r="11" spans="1:13" ht="18.75" hidden="1" x14ac:dyDescent="0.3">
      <c r="A11" s="192"/>
      <c r="B11" s="192"/>
      <c r="C11" s="192"/>
      <c r="D11" s="104"/>
      <c r="E11" s="106" t="s">
        <v>57</v>
      </c>
      <c r="F11" s="107">
        <v>0</v>
      </c>
      <c r="G11" s="108">
        <v>0</v>
      </c>
      <c r="H11" s="109">
        <f t="shared" si="1"/>
        <v>0</v>
      </c>
      <c r="I11" s="110">
        <f t="shared" si="2"/>
        <v>0</v>
      </c>
      <c r="J11" s="110">
        <f t="shared" si="3"/>
        <v>0</v>
      </c>
      <c r="K11" s="110">
        <f t="shared" si="4"/>
        <v>0</v>
      </c>
      <c r="L11" s="110">
        <f t="shared" si="5"/>
        <v>0</v>
      </c>
      <c r="M11" s="111">
        <f t="shared" si="0"/>
        <v>0</v>
      </c>
    </row>
    <row r="12" spans="1:13" ht="18.75" hidden="1" x14ac:dyDescent="0.3">
      <c r="A12" s="192"/>
      <c r="B12" s="192"/>
      <c r="C12" s="192"/>
      <c r="D12" s="104"/>
      <c r="E12" s="106" t="s">
        <v>57</v>
      </c>
      <c r="F12" s="107">
        <v>0</v>
      </c>
      <c r="G12" s="108">
        <v>0</v>
      </c>
      <c r="H12" s="109">
        <f t="shared" si="1"/>
        <v>0</v>
      </c>
      <c r="I12" s="110">
        <f t="shared" si="2"/>
        <v>0</v>
      </c>
      <c r="J12" s="110">
        <f t="shared" si="3"/>
        <v>0</v>
      </c>
      <c r="K12" s="110">
        <f t="shared" si="4"/>
        <v>0</v>
      </c>
      <c r="L12" s="110">
        <f t="shared" si="5"/>
        <v>0</v>
      </c>
      <c r="M12" s="111">
        <f t="shared" si="0"/>
        <v>0</v>
      </c>
    </row>
    <row r="13" spans="1:13" ht="18.75" hidden="1" x14ac:dyDescent="0.3">
      <c r="A13" s="192"/>
      <c r="B13" s="192"/>
      <c r="C13" s="192"/>
      <c r="D13" s="104"/>
      <c r="E13" s="106" t="s">
        <v>57</v>
      </c>
      <c r="F13" s="107">
        <v>0</v>
      </c>
      <c r="G13" s="108">
        <v>0</v>
      </c>
      <c r="H13" s="109">
        <f t="shared" si="1"/>
        <v>0</v>
      </c>
      <c r="I13" s="110">
        <f t="shared" si="2"/>
        <v>0</v>
      </c>
      <c r="J13" s="110">
        <f t="shared" si="3"/>
        <v>0</v>
      </c>
      <c r="K13" s="110">
        <f t="shared" si="4"/>
        <v>0</v>
      </c>
      <c r="L13" s="110">
        <f t="shared" si="5"/>
        <v>0</v>
      </c>
      <c r="M13" s="111">
        <f t="shared" si="0"/>
        <v>0</v>
      </c>
    </row>
    <row r="14" spans="1:13" ht="18.75" hidden="1" x14ac:dyDescent="0.3">
      <c r="A14" s="192"/>
      <c r="B14" s="192"/>
      <c r="C14" s="192"/>
      <c r="D14" s="104"/>
      <c r="E14" s="106" t="s">
        <v>57</v>
      </c>
      <c r="F14" s="107">
        <v>0</v>
      </c>
      <c r="G14" s="108">
        <v>0</v>
      </c>
      <c r="H14" s="109">
        <f t="shared" si="1"/>
        <v>0</v>
      </c>
      <c r="I14" s="110">
        <f t="shared" si="2"/>
        <v>0</v>
      </c>
      <c r="J14" s="110">
        <f t="shared" si="3"/>
        <v>0</v>
      </c>
      <c r="K14" s="110">
        <f t="shared" si="4"/>
        <v>0</v>
      </c>
      <c r="L14" s="110">
        <f t="shared" si="5"/>
        <v>0</v>
      </c>
      <c r="M14" s="111">
        <f t="shared" si="0"/>
        <v>0</v>
      </c>
    </row>
    <row r="15" spans="1:13" ht="18.75" hidden="1" x14ac:dyDescent="0.3">
      <c r="A15" s="192"/>
      <c r="B15" s="192"/>
      <c r="C15" s="192"/>
      <c r="D15" s="104"/>
      <c r="E15" s="106" t="s">
        <v>57</v>
      </c>
      <c r="F15" s="107">
        <v>0</v>
      </c>
      <c r="G15" s="108">
        <v>0</v>
      </c>
      <c r="H15" s="109">
        <f t="shared" si="1"/>
        <v>0</v>
      </c>
      <c r="I15" s="110">
        <f t="shared" si="2"/>
        <v>0</v>
      </c>
      <c r="J15" s="110">
        <f t="shared" si="3"/>
        <v>0</v>
      </c>
      <c r="K15" s="110">
        <f t="shared" si="4"/>
        <v>0</v>
      </c>
      <c r="L15" s="110">
        <f t="shared" si="5"/>
        <v>0</v>
      </c>
      <c r="M15" s="111">
        <f t="shared" si="0"/>
        <v>0</v>
      </c>
    </row>
    <row r="16" spans="1:13" ht="18.75" hidden="1" x14ac:dyDescent="0.3">
      <c r="A16" s="192"/>
      <c r="B16" s="192"/>
      <c r="C16" s="192"/>
      <c r="D16" s="104"/>
      <c r="E16" s="106" t="s">
        <v>57</v>
      </c>
      <c r="F16" s="107">
        <v>0</v>
      </c>
      <c r="G16" s="108">
        <v>0</v>
      </c>
      <c r="H16" s="109">
        <f t="shared" si="1"/>
        <v>0</v>
      </c>
      <c r="I16" s="110">
        <f t="shared" si="2"/>
        <v>0</v>
      </c>
      <c r="J16" s="110">
        <f t="shared" si="3"/>
        <v>0</v>
      </c>
      <c r="K16" s="110">
        <f t="shared" si="4"/>
        <v>0</v>
      </c>
      <c r="L16" s="110">
        <f t="shared" si="5"/>
        <v>0</v>
      </c>
      <c r="M16" s="111">
        <f t="shared" si="0"/>
        <v>0</v>
      </c>
    </row>
    <row r="17" spans="1:13" ht="18.75" hidden="1" x14ac:dyDescent="0.3">
      <c r="A17" s="192"/>
      <c r="B17" s="192"/>
      <c r="C17" s="192"/>
      <c r="D17" s="104"/>
      <c r="E17" s="106" t="s">
        <v>57</v>
      </c>
      <c r="F17" s="107">
        <v>0</v>
      </c>
      <c r="G17" s="108">
        <v>0</v>
      </c>
      <c r="H17" s="109">
        <f t="shared" si="1"/>
        <v>0</v>
      </c>
      <c r="I17" s="110">
        <f t="shared" si="2"/>
        <v>0</v>
      </c>
      <c r="J17" s="110">
        <f t="shared" si="3"/>
        <v>0</v>
      </c>
      <c r="K17" s="110">
        <f t="shared" si="4"/>
        <v>0</v>
      </c>
      <c r="L17" s="110">
        <f t="shared" si="5"/>
        <v>0</v>
      </c>
      <c r="M17" s="111">
        <f t="shared" si="0"/>
        <v>0</v>
      </c>
    </row>
    <row r="18" spans="1:13" ht="18.75" hidden="1" x14ac:dyDescent="0.3">
      <c r="A18" s="192"/>
      <c r="B18" s="192"/>
      <c r="C18" s="192"/>
      <c r="D18" s="104"/>
      <c r="E18" s="106" t="s">
        <v>57</v>
      </c>
      <c r="F18" s="107">
        <v>0</v>
      </c>
      <c r="G18" s="108">
        <v>0</v>
      </c>
      <c r="H18" s="109">
        <f t="shared" si="1"/>
        <v>0</v>
      </c>
      <c r="I18" s="110">
        <f t="shared" si="2"/>
        <v>0</v>
      </c>
      <c r="J18" s="110">
        <f t="shared" si="3"/>
        <v>0</v>
      </c>
      <c r="K18" s="110">
        <f t="shared" si="4"/>
        <v>0</v>
      </c>
      <c r="L18" s="110">
        <f t="shared" si="5"/>
        <v>0</v>
      </c>
      <c r="M18" s="111">
        <f t="shared" si="0"/>
        <v>0</v>
      </c>
    </row>
    <row r="19" spans="1:13" ht="18.75" hidden="1" x14ac:dyDescent="0.3">
      <c r="A19" s="192"/>
      <c r="B19" s="192"/>
      <c r="C19" s="192"/>
      <c r="D19" s="104"/>
      <c r="E19" s="106" t="s">
        <v>57</v>
      </c>
      <c r="F19" s="107">
        <v>0</v>
      </c>
      <c r="G19" s="108">
        <v>0</v>
      </c>
      <c r="H19" s="109">
        <f t="shared" si="1"/>
        <v>0</v>
      </c>
      <c r="I19" s="110">
        <f t="shared" si="2"/>
        <v>0</v>
      </c>
      <c r="J19" s="110">
        <f t="shared" si="3"/>
        <v>0</v>
      </c>
      <c r="K19" s="110">
        <f t="shared" si="4"/>
        <v>0</v>
      </c>
      <c r="L19" s="110">
        <f t="shared" si="5"/>
        <v>0</v>
      </c>
      <c r="M19" s="111">
        <f t="shared" si="0"/>
        <v>0</v>
      </c>
    </row>
    <row r="20" spans="1:13" ht="18.75" hidden="1" x14ac:dyDescent="0.3">
      <c r="A20" s="192"/>
      <c r="B20" s="192"/>
      <c r="C20" s="192"/>
      <c r="D20" s="104"/>
      <c r="E20" s="106" t="s">
        <v>57</v>
      </c>
      <c r="F20" s="107">
        <v>0</v>
      </c>
      <c r="G20" s="108">
        <v>0</v>
      </c>
      <c r="H20" s="109">
        <f t="shared" si="1"/>
        <v>0</v>
      </c>
      <c r="I20" s="110">
        <f t="shared" si="2"/>
        <v>0</v>
      </c>
      <c r="J20" s="110">
        <f t="shared" si="3"/>
        <v>0</v>
      </c>
      <c r="K20" s="110">
        <f t="shared" si="4"/>
        <v>0</v>
      </c>
      <c r="L20" s="110">
        <f t="shared" si="5"/>
        <v>0</v>
      </c>
      <c r="M20" s="111">
        <f t="shared" si="0"/>
        <v>0</v>
      </c>
    </row>
    <row r="21" spans="1:13" ht="18.75" hidden="1" x14ac:dyDescent="0.3">
      <c r="A21" s="192"/>
      <c r="B21" s="192"/>
      <c r="C21" s="192"/>
      <c r="D21" s="104"/>
      <c r="E21" s="106" t="s">
        <v>57</v>
      </c>
      <c r="F21" s="107">
        <v>0</v>
      </c>
      <c r="G21" s="108">
        <v>0</v>
      </c>
      <c r="H21" s="109">
        <f t="shared" si="1"/>
        <v>0</v>
      </c>
      <c r="I21" s="110">
        <f t="shared" si="2"/>
        <v>0</v>
      </c>
      <c r="J21" s="110">
        <f t="shared" si="3"/>
        <v>0</v>
      </c>
      <c r="K21" s="110">
        <f t="shared" si="4"/>
        <v>0</v>
      </c>
      <c r="L21" s="110">
        <f t="shared" si="5"/>
        <v>0</v>
      </c>
      <c r="M21" s="111">
        <f t="shared" si="0"/>
        <v>0</v>
      </c>
    </row>
    <row r="22" spans="1:13" ht="18.75" hidden="1" x14ac:dyDescent="0.3">
      <c r="A22" s="192"/>
      <c r="B22" s="192"/>
      <c r="C22" s="192"/>
      <c r="D22" s="104"/>
      <c r="E22" s="106" t="s">
        <v>57</v>
      </c>
      <c r="F22" s="107">
        <v>0</v>
      </c>
      <c r="G22" s="108">
        <v>0</v>
      </c>
      <c r="H22" s="109">
        <f t="shared" si="1"/>
        <v>0</v>
      </c>
      <c r="I22" s="110">
        <f t="shared" si="2"/>
        <v>0</v>
      </c>
      <c r="J22" s="110">
        <f t="shared" si="3"/>
        <v>0</v>
      </c>
      <c r="K22" s="110">
        <f t="shared" si="4"/>
        <v>0</v>
      </c>
      <c r="L22" s="110">
        <f t="shared" si="5"/>
        <v>0</v>
      </c>
      <c r="M22" s="111">
        <f t="shared" si="0"/>
        <v>0</v>
      </c>
    </row>
    <row r="23" spans="1:13" ht="18.75" hidden="1" x14ac:dyDescent="0.3">
      <c r="A23" s="192"/>
      <c r="B23" s="192"/>
      <c r="C23" s="192"/>
      <c r="D23" s="104"/>
      <c r="E23" s="106" t="s">
        <v>57</v>
      </c>
      <c r="F23" s="107">
        <v>0</v>
      </c>
      <c r="G23" s="108">
        <v>0</v>
      </c>
      <c r="H23" s="109">
        <f t="shared" si="1"/>
        <v>0</v>
      </c>
      <c r="I23" s="110">
        <f t="shared" si="2"/>
        <v>0</v>
      </c>
      <c r="J23" s="110">
        <f t="shared" si="3"/>
        <v>0</v>
      </c>
      <c r="K23" s="110">
        <f t="shared" si="4"/>
        <v>0</v>
      </c>
      <c r="L23" s="110">
        <f t="shared" si="5"/>
        <v>0</v>
      </c>
      <c r="M23" s="111">
        <f t="shared" si="0"/>
        <v>0</v>
      </c>
    </row>
    <row r="24" spans="1:13" ht="18.75" hidden="1" x14ac:dyDescent="0.3">
      <c r="A24" s="192"/>
      <c r="B24" s="192"/>
      <c r="C24" s="192"/>
      <c r="D24" s="104"/>
      <c r="E24" s="106" t="s">
        <v>57</v>
      </c>
      <c r="F24" s="107">
        <v>0</v>
      </c>
      <c r="G24" s="108">
        <v>0</v>
      </c>
      <c r="H24" s="109">
        <f t="shared" si="1"/>
        <v>0</v>
      </c>
      <c r="I24" s="110">
        <f t="shared" si="2"/>
        <v>0</v>
      </c>
      <c r="J24" s="110">
        <f t="shared" si="3"/>
        <v>0</v>
      </c>
      <c r="K24" s="110">
        <f t="shared" si="4"/>
        <v>0</v>
      </c>
      <c r="L24" s="110">
        <f t="shared" si="5"/>
        <v>0</v>
      </c>
      <c r="M24" s="111">
        <f t="shared" si="0"/>
        <v>0</v>
      </c>
    </row>
    <row r="25" spans="1:13" ht="18.75" hidden="1" x14ac:dyDescent="0.3">
      <c r="A25" s="192"/>
      <c r="B25" s="192"/>
      <c r="C25" s="192"/>
      <c r="D25" s="104"/>
      <c r="E25" s="106" t="s">
        <v>57</v>
      </c>
      <c r="F25" s="107">
        <v>0</v>
      </c>
      <c r="G25" s="108">
        <v>0</v>
      </c>
      <c r="H25" s="109">
        <f t="shared" si="1"/>
        <v>0</v>
      </c>
      <c r="I25" s="110">
        <f t="shared" si="2"/>
        <v>0</v>
      </c>
      <c r="J25" s="110">
        <f t="shared" si="3"/>
        <v>0</v>
      </c>
      <c r="K25" s="110">
        <f t="shared" si="4"/>
        <v>0</v>
      </c>
      <c r="L25" s="110">
        <f t="shared" si="5"/>
        <v>0</v>
      </c>
      <c r="M25" s="111">
        <f t="shared" si="0"/>
        <v>0</v>
      </c>
    </row>
    <row r="26" spans="1:13" ht="18.75" hidden="1" x14ac:dyDescent="0.3">
      <c r="A26" s="192"/>
      <c r="B26" s="192"/>
      <c r="C26" s="192"/>
      <c r="D26" s="104"/>
      <c r="E26" s="106" t="s">
        <v>57</v>
      </c>
      <c r="F26" s="107">
        <v>0</v>
      </c>
      <c r="G26" s="108">
        <v>0</v>
      </c>
      <c r="H26" s="109">
        <f t="shared" si="1"/>
        <v>0</v>
      </c>
      <c r="I26" s="110">
        <f t="shared" si="2"/>
        <v>0</v>
      </c>
      <c r="J26" s="110">
        <f t="shared" si="3"/>
        <v>0</v>
      </c>
      <c r="K26" s="110">
        <f t="shared" si="4"/>
        <v>0</v>
      </c>
      <c r="L26" s="110">
        <f t="shared" si="5"/>
        <v>0</v>
      </c>
      <c r="M26" s="111">
        <f t="shared" si="0"/>
        <v>0</v>
      </c>
    </row>
    <row r="27" spans="1:13" ht="18.75" hidden="1" x14ac:dyDescent="0.3">
      <c r="A27" s="192"/>
      <c r="B27" s="192"/>
      <c r="C27" s="192"/>
      <c r="D27" s="104"/>
      <c r="E27" s="106" t="s">
        <v>57</v>
      </c>
      <c r="F27" s="107">
        <v>0</v>
      </c>
      <c r="G27" s="108">
        <v>0</v>
      </c>
      <c r="H27" s="109">
        <f t="shared" si="1"/>
        <v>0</v>
      </c>
      <c r="I27" s="110">
        <f t="shared" si="2"/>
        <v>0</v>
      </c>
      <c r="J27" s="110">
        <f t="shared" si="3"/>
        <v>0</v>
      </c>
      <c r="K27" s="110">
        <f t="shared" si="4"/>
        <v>0</v>
      </c>
      <c r="L27" s="110">
        <f t="shared" si="5"/>
        <v>0</v>
      </c>
      <c r="M27" s="111">
        <f t="shared" si="0"/>
        <v>0</v>
      </c>
    </row>
    <row r="28" spans="1:13" ht="18.75" hidden="1" x14ac:dyDescent="0.3">
      <c r="A28" s="192"/>
      <c r="B28" s="192"/>
      <c r="C28" s="192"/>
      <c r="D28" s="104"/>
      <c r="E28" s="106" t="s">
        <v>57</v>
      </c>
      <c r="F28" s="107">
        <v>0</v>
      </c>
      <c r="G28" s="108">
        <v>0</v>
      </c>
      <c r="H28" s="109">
        <f t="shared" si="1"/>
        <v>0</v>
      </c>
      <c r="I28" s="110">
        <f t="shared" si="2"/>
        <v>0</v>
      </c>
      <c r="J28" s="110">
        <f t="shared" si="3"/>
        <v>0</v>
      </c>
      <c r="K28" s="110">
        <f t="shared" si="4"/>
        <v>0</v>
      </c>
      <c r="L28" s="110">
        <f t="shared" si="5"/>
        <v>0</v>
      </c>
      <c r="M28" s="111">
        <f t="shared" si="0"/>
        <v>0</v>
      </c>
    </row>
    <row r="29" spans="1:13" ht="18.75" hidden="1" x14ac:dyDescent="0.3">
      <c r="A29" s="192"/>
      <c r="B29" s="192"/>
      <c r="C29" s="192"/>
      <c r="D29" s="104"/>
      <c r="E29" s="106" t="s">
        <v>57</v>
      </c>
      <c r="F29" s="107">
        <v>0</v>
      </c>
      <c r="G29" s="108">
        <v>0</v>
      </c>
      <c r="H29" s="109">
        <f t="shared" si="1"/>
        <v>0</v>
      </c>
      <c r="I29" s="110">
        <f t="shared" si="2"/>
        <v>0</v>
      </c>
      <c r="J29" s="110">
        <f t="shared" si="3"/>
        <v>0</v>
      </c>
      <c r="K29" s="110">
        <f t="shared" si="4"/>
        <v>0</v>
      </c>
      <c r="L29" s="110">
        <f t="shared" si="5"/>
        <v>0</v>
      </c>
      <c r="M29" s="111">
        <f t="shared" si="0"/>
        <v>0</v>
      </c>
    </row>
    <row r="30" spans="1:13" ht="6.75" customHeight="1" x14ac:dyDescent="0.3">
      <c r="A30" s="106"/>
      <c r="B30" s="106"/>
      <c r="C30" s="106"/>
      <c r="D30" s="112"/>
      <c r="E30" s="112"/>
      <c r="F30" s="113"/>
      <c r="G30" s="114"/>
      <c r="H30" s="115"/>
      <c r="I30" s="116"/>
      <c r="J30" s="116"/>
      <c r="K30" s="116"/>
      <c r="L30" s="117"/>
      <c r="M30" s="115"/>
    </row>
    <row r="31" spans="1:13" ht="18.75" x14ac:dyDescent="0.3">
      <c r="A31" s="195" t="s">
        <v>61</v>
      </c>
      <c r="B31" s="195"/>
      <c r="C31" s="195"/>
      <c r="D31" s="118"/>
      <c r="E31" s="119"/>
      <c r="F31" s="120"/>
      <c r="G31" s="121"/>
      <c r="H31" s="122"/>
      <c r="I31" s="123"/>
      <c r="J31" s="110"/>
      <c r="K31" s="110"/>
      <c r="L31" s="124"/>
      <c r="M31" s="125"/>
    </row>
    <row r="32" spans="1:13" ht="18.75" x14ac:dyDescent="0.3">
      <c r="A32" s="189" t="s">
        <v>66</v>
      </c>
      <c r="B32" s="189"/>
      <c r="C32" s="189"/>
      <c r="D32" s="100"/>
      <c r="E32" s="100"/>
      <c r="F32" s="100"/>
      <c r="G32" s="100"/>
      <c r="H32" s="124">
        <v>0</v>
      </c>
      <c r="I32" s="110">
        <f>H32*$E$3</f>
        <v>0</v>
      </c>
      <c r="J32" s="110">
        <f>H32*$E$3*$E$3</f>
        <v>0</v>
      </c>
      <c r="K32" s="110">
        <f>H32*$E$3*$E$3*$E$3</f>
        <v>0</v>
      </c>
      <c r="L32" s="110">
        <f>H32*$E$3*$E$3*$E$3*$E$3</f>
        <v>0</v>
      </c>
      <c r="M32" s="111">
        <f>SUM(H32:L32)</f>
        <v>0</v>
      </c>
    </row>
    <row r="33" spans="1:13" ht="18.75" x14ac:dyDescent="0.3">
      <c r="A33" s="194" t="s">
        <v>66</v>
      </c>
      <c r="B33" s="194"/>
      <c r="C33" s="194"/>
      <c r="D33" s="100"/>
      <c r="E33" s="100"/>
      <c r="F33" s="100"/>
      <c r="G33" s="100"/>
      <c r="H33" s="124">
        <v>0</v>
      </c>
      <c r="I33" s="110">
        <f>H33*$E$3</f>
        <v>0</v>
      </c>
      <c r="J33" s="110">
        <f>H33*$E$3*$E$3</f>
        <v>0</v>
      </c>
      <c r="K33" s="110">
        <f>H33*$E$3*$E$3*$E$3</f>
        <v>0</v>
      </c>
      <c r="L33" s="110">
        <f>H33*$E$3*$E$3*$E$3*$E$3</f>
        <v>0</v>
      </c>
      <c r="M33" s="111">
        <f>SUM(H33:L33)</f>
        <v>0</v>
      </c>
    </row>
    <row r="34" spans="1:13" ht="18.75" x14ac:dyDescent="0.3">
      <c r="A34" s="194" t="s">
        <v>66</v>
      </c>
      <c r="B34" s="194"/>
      <c r="C34" s="194"/>
      <c r="D34" s="100"/>
      <c r="E34" s="100"/>
      <c r="F34" s="100"/>
      <c r="G34" s="100"/>
      <c r="H34" s="124">
        <v>0</v>
      </c>
      <c r="I34" s="110">
        <f>H34*$E$3</f>
        <v>0</v>
      </c>
      <c r="J34" s="110">
        <f>H34*$E$3*$E$3</f>
        <v>0</v>
      </c>
      <c r="K34" s="110">
        <f>H34*$E$3*$E$3*$E$3</f>
        <v>0</v>
      </c>
      <c r="L34" s="110">
        <f>H34*$E$3*$E$3*$E$3*$E$3</f>
        <v>0</v>
      </c>
      <c r="M34" s="111">
        <f>SUM(H34:L34)</f>
        <v>0</v>
      </c>
    </row>
    <row r="35" spans="1:13" ht="18.75" x14ac:dyDescent="0.3">
      <c r="A35" s="194" t="s">
        <v>66</v>
      </c>
      <c r="B35" s="194"/>
      <c r="C35" s="194"/>
      <c r="D35" s="100"/>
      <c r="E35" s="100"/>
      <c r="F35" s="100"/>
      <c r="G35" s="100"/>
      <c r="H35" s="124">
        <v>0</v>
      </c>
      <c r="I35" s="110">
        <f>H35*$E$3</f>
        <v>0</v>
      </c>
      <c r="J35" s="110">
        <f>H35*$E$3*$E$3</f>
        <v>0</v>
      </c>
      <c r="K35" s="110">
        <f>H35*$E$3*$E$3*$E$3</f>
        <v>0</v>
      </c>
      <c r="L35" s="110">
        <f>H35*$E$3*$E$3*$E$3*$E$3</f>
        <v>0</v>
      </c>
      <c r="M35" s="111">
        <f>SUM(H35:L35)</f>
        <v>0</v>
      </c>
    </row>
    <row r="36" spans="1:13" ht="6.75" customHeight="1" x14ac:dyDescent="0.3">
      <c r="A36" s="126"/>
      <c r="B36" s="126"/>
      <c r="C36" s="126"/>
      <c r="D36" s="100"/>
      <c r="E36" s="100"/>
      <c r="F36" s="100"/>
      <c r="G36" s="100"/>
      <c r="H36" s="124"/>
      <c r="I36" s="123"/>
      <c r="J36" s="123"/>
      <c r="K36" s="123"/>
      <c r="L36" s="123"/>
      <c r="M36" s="111"/>
    </row>
    <row r="37" spans="1:13" ht="18.75" x14ac:dyDescent="0.3">
      <c r="A37" s="195" t="s">
        <v>83</v>
      </c>
      <c r="B37" s="195"/>
      <c r="C37" s="195"/>
      <c r="D37" s="127"/>
      <c r="E37" s="127"/>
      <c r="F37" s="128"/>
      <c r="G37" s="127"/>
      <c r="H37" s="122"/>
      <c r="I37" s="123"/>
      <c r="J37" s="123"/>
      <c r="K37" s="123"/>
      <c r="L37" s="123"/>
      <c r="M37" s="111"/>
    </row>
    <row r="38" spans="1:13" ht="18.75" x14ac:dyDescent="0.3">
      <c r="A38" s="189" t="s">
        <v>143</v>
      </c>
      <c r="B38" s="189"/>
      <c r="C38" s="189"/>
      <c r="D38" s="100"/>
      <c r="E38" s="100"/>
      <c r="F38" s="100"/>
      <c r="G38" s="100"/>
      <c r="H38" s="124">
        <v>0</v>
      </c>
      <c r="I38" s="110">
        <f>H38*$E$3</f>
        <v>0</v>
      </c>
      <c r="J38" s="110">
        <f>H38*$E$3*$E$3</f>
        <v>0</v>
      </c>
      <c r="K38" s="110">
        <f>H38*$E$3*$E$3*$E$3</f>
        <v>0</v>
      </c>
      <c r="L38" s="110">
        <f>H38*$E$3*$E$3*$E$3*$E$3</f>
        <v>0</v>
      </c>
      <c r="M38" s="111">
        <f>SUM(H38:L38)</f>
        <v>0</v>
      </c>
    </row>
    <row r="39" spans="1:13" ht="18.75" x14ac:dyDescent="0.3">
      <c r="A39" s="187" t="s">
        <v>143</v>
      </c>
      <c r="B39" s="187"/>
      <c r="C39" s="187"/>
      <c r="D39" s="100"/>
      <c r="E39" s="100"/>
      <c r="F39" s="100"/>
      <c r="G39" s="100"/>
      <c r="H39" s="124">
        <v>0</v>
      </c>
      <c r="I39" s="110">
        <f>H39*$E$3</f>
        <v>0</v>
      </c>
      <c r="J39" s="110">
        <f>H39*$E$3*$E$3</f>
        <v>0</v>
      </c>
      <c r="K39" s="110">
        <f>H39*$E$3*$E$3*$E$3</f>
        <v>0</v>
      </c>
      <c r="L39" s="110">
        <f>H39*$E$3*$E$3*$E$3*$E$3</f>
        <v>0</v>
      </c>
      <c r="M39" s="111">
        <f>SUM(H39:L39)</f>
        <v>0</v>
      </c>
    </row>
    <row r="40" spans="1:13" ht="18.75" x14ac:dyDescent="0.3">
      <c r="A40" s="187" t="s">
        <v>143</v>
      </c>
      <c r="B40" s="187"/>
      <c r="C40" s="187"/>
      <c r="D40" s="100"/>
      <c r="E40" s="100"/>
      <c r="F40" s="100"/>
      <c r="G40" s="100"/>
      <c r="H40" s="124">
        <v>0</v>
      </c>
      <c r="I40" s="110">
        <f>H40*$E$3</f>
        <v>0</v>
      </c>
      <c r="J40" s="110">
        <f t="shared" ref="J40" si="6">H40*$E$3*$E$3</f>
        <v>0</v>
      </c>
      <c r="K40" s="110">
        <f t="shared" ref="K40" si="7">H40*$E$3*$E$3*$E$3</f>
        <v>0</v>
      </c>
      <c r="L40" s="110">
        <f>H40*$E$3*$E$3*$E$3*$E$3</f>
        <v>0</v>
      </c>
      <c r="M40" s="111">
        <f>SUM(H40:L40)</f>
        <v>0</v>
      </c>
    </row>
    <row r="41" spans="1:13" ht="6.75" customHeight="1" x14ac:dyDescent="0.3">
      <c r="A41" s="187"/>
      <c r="B41" s="187"/>
      <c r="C41" s="187"/>
      <c r="D41" s="100"/>
      <c r="E41" s="100"/>
      <c r="F41" s="100"/>
      <c r="G41" s="100"/>
      <c r="H41" s="124"/>
      <c r="I41" s="123"/>
      <c r="J41" s="123"/>
      <c r="K41" s="123"/>
      <c r="L41" s="123"/>
      <c r="M41" s="111"/>
    </row>
    <row r="42" spans="1:13" s="43" customFormat="1" ht="18.75" x14ac:dyDescent="0.3">
      <c r="A42" s="193" t="s">
        <v>4</v>
      </c>
      <c r="B42" s="192"/>
      <c r="C42" s="192"/>
      <c r="D42" s="129"/>
      <c r="E42" s="129"/>
      <c r="F42" s="129"/>
      <c r="G42" s="129"/>
      <c r="H42" s="130">
        <f t="shared" ref="H42:M42" si="8">SUM(H5:H41)</f>
        <v>0</v>
      </c>
      <c r="I42" s="130">
        <f t="shared" si="8"/>
        <v>0</v>
      </c>
      <c r="J42" s="130">
        <f t="shared" si="8"/>
        <v>0</v>
      </c>
      <c r="K42" s="130">
        <f t="shared" si="8"/>
        <v>0</v>
      </c>
      <c r="L42" s="130">
        <f t="shared" si="8"/>
        <v>0</v>
      </c>
      <c r="M42" s="131">
        <f t="shared" si="8"/>
        <v>0</v>
      </c>
    </row>
    <row r="43" spans="1:13" ht="18.75" x14ac:dyDescent="0.3">
      <c r="A43" s="187"/>
      <c r="B43" s="187"/>
      <c r="C43" s="187"/>
      <c r="D43" s="100"/>
      <c r="E43" s="100"/>
      <c r="F43" s="100"/>
      <c r="G43" s="100"/>
      <c r="H43" s="124"/>
      <c r="I43" s="123"/>
      <c r="J43" s="123"/>
      <c r="K43" s="123"/>
      <c r="L43" s="123"/>
      <c r="M43" s="111"/>
    </row>
    <row r="44" spans="1:13" ht="18.75" x14ac:dyDescent="0.3">
      <c r="A44" s="190" t="s">
        <v>5</v>
      </c>
      <c r="B44" s="187"/>
      <c r="C44" s="187"/>
      <c r="D44" s="100"/>
      <c r="E44" s="100"/>
      <c r="F44" s="100"/>
      <c r="G44" s="100"/>
      <c r="H44" s="117"/>
      <c r="I44" s="123"/>
      <c r="J44" s="123"/>
      <c r="K44" s="123"/>
      <c r="L44" s="123"/>
      <c r="M44" s="111"/>
    </row>
    <row r="45" spans="1:13" ht="18.75" x14ac:dyDescent="0.3">
      <c r="A45" s="126" t="s">
        <v>68</v>
      </c>
      <c r="B45" s="126"/>
      <c r="C45" s="126"/>
      <c r="D45" s="100"/>
      <c r="E45" s="100"/>
      <c r="F45" s="100"/>
      <c r="G45" s="132">
        <f>'Source-Protected'!B22</f>
        <v>0.33900000000000002</v>
      </c>
      <c r="H45" s="117">
        <f>ROUND(SUM(SUMIF($E$6:$E$30, "Academic", H6:H30), SUMIF($E$6:$E$30, "Calendar", H6:H30))*'Source-Protected'!$B$22,0)</f>
        <v>0</v>
      </c>
      <c r="I45" s="117">
        <f>ROUND(SUM(SUMIF($E$6:$E$30, "Academic", I6:I30), SUMIF($E$6:$E$30, "Calendar", I6:I30))*'Source-Protected'!$B$22,0)</f>
        <v>0</v>
      </c>
      <c r="J45" s="117">
        <f>ROUND(SUM(SUMIF($E$6:$E$30, "Academic", J6:J30), SUMIF($E$6:$E$30, "Calendar", J6:J30))*'Source-Protected'!$B$22,0)</f>
        <v>0</v>
      </c>
      <c r="K45" s="117">
        <f>ROUND(SUM(SUMIF($E$6:$E$30, "Academic", K6:K30), SUMIF($E$6:$E$30, "Calendar", K6:K30))*'Source-Protected'!$B$22,0)</f>
        <v>0</v>
      </c>
      <c r="L45" s="117">
        <f>ROUND(SUM(SUMIF($E$6:$E$30, "Academic", L6:L30), SUMIF($E$6:$E$30, "Calendar", L6:L30))*'Source-Protected'!$B$22,0)</f>
        <v>0</v>
      </c>
      <c r="M45" s="111">
        <f>SUM(H45:L45)</f>
        <v>0</v>
      </c>
    </row>
    <row r="46" spans="1:13" ht="18.75" x14ac:dyDescent="0.3">
      <c r="A46" s="126" t="s">
        <v>69</v>
      </c>
      <c r="B46" s="126"/>
      <c r="C46" s="126"/>
      <c r="D46" s="100"/>
      <c r="E46" s="100"/>
      <c r="F46" s="100"/>
      <c r="G46" s="132">
        <f>'Source-Protected'!B23</f>
        <v>7.2999999999999995E-2</v>
      </c>
      <c r="H46" s="117">
        <f>ROUND(SUM(SUMIF($E$6:$E$30, "Summer", H6:H30), SUMIF($A$38:$A$41, "Non-Student Wage", H38:H41))*'Source-Protected'!$B$23,0)</f>
        <v>0</v>
      </c>
      <c r="I46" s="117">
        <f>ROUND(SUM(SUMIF($E$6:$E$30, "Summer", I6:I30), SUMIF($A$38:$A$41, "Non-Student Wage", I38:I41))*'Source-Protected'!$B$23,0)</f>
        <v>0</v>
      </c>
      <c r="J46" s="117">
        <f>ROUND(SUM(SUMIF($E$6:$E$30, "Summer", J6:J30), SUMIF($A$38:$A$41, "Non-Student Wage", J38:J41))*'Source-Protected'!$B$23,0)</f>
        <v>0</v>
      </c>
      <c r="K46" s="117">
        <f>ROUND(SUM(SUMIF($E$6:$E$30, "Summer", K6:K30), SUMIF($A$38:$A$41, "Non-Student Wage", K38:K41))*'Source-Protected'!$B$23,0)</f>
        <v>0</v>
      </c>
      <c r="L46" s="117">
        <f>ROUND(SUM(SUMIF($E$6:$E$30, "Summer", L6:L30), SUMIF($A$38:$A$41, "Non-Student Wage", L38:L41))*'Source-Protected'!$B$23,0)</f>
        <v>0</v>
      </c>
      <c r="M46" s="111">
        <f>SUM(H46:L46)</f>
        <v>0</v>
      </c>
    </row>
    <row r="47" spans="1:13" ht="18.75" x14ac:dyDescent="0.3">
      <c r="A47" s="126" t="s">
        <v>70</v>
      </c>
      <c r="B47" s="126"/>
      <c r="C47" s="126"/>
      <c r="D47" s="100"/>
      <c r="E47" s="100"/>
      <c r="F47" s="100"/>
      <c r="G47" s="132">
        <f>'Source-Protected'!B24</f>
        <v>6.0999999999999999E-2</v>
      </c>
      <c r="H47" s="117">
        <f>ROUND(SUM(SUMIF($A$38:$A$41, "Student Wages", H38:H41))*'Source-Protected'!$B$24,0)</f>
        <v>0</v>
      </c>
      <c r="I47" s="117">
        <f>ROUND(SUM(SUMIF($A$38:$A$41, "Student Wages", I38:I41))*'Source-Protected'!$B$24,0)</f>
        <v>0</v>
      </c>
      <c r="J47" s="117">
        <f>ROUND(SUM(SUMIF($A$38:$A$41, "Student Wages", J38:J41))*'Source-Protected'!$B$24,0)</f>
        <v>0</v>
      </c>
      <c r="K47" s="117">
        <f>ROUND(SUM(SUMIF($A$38:$A$41, "Student Wages", K38:K41))*'Source-Protected'!$B$24,0)</f>
        <v>0</v>
      </c>
      <c r="L47" s="117">
        <f>ROUND(SUM(SUMIF($A$38:$A$41, "Student Wages", L38:L41))*'Source-Protected'!$B$24,0)</f>
        <v>0</v>
      </c>
      <c r="M47" s="111">
        <f t="shared" ref="M47:M48" si="9">SUM(H47:L47)</f>
        <v>0</v>
      </c>
    </row>
    <row r="48" spans="1:13" ht="18.75" x14ac:dyDescent="0.3">
      <c r="A48" s="126" t="s">
        <v>71</v>
      </c>
      <c r="B48" s="126"/>
      <c r="C48" s="126"/>
      <c r="D48" s="100"/>
      <c r="E48" s="100"/>
      <c r="F48" s="100"/>
      <c r="G48" s="132">
        <f>'Source-Protected'!B25</f>
        <v>0.45600000000000002</v>
      </c>
      <c r="H48" s="117">
        <f>ROUND(SUM(SUMIF($E$6:$E$30, "Classified", H6:H30))*'Source-Protected'!$B$25,0)</f>
        <v>0</v>
      </c>
      <c r="I48" s="117">
        <f>ROUND(SUM(SUMIF($E$6:$E$30, "Classified", I6:I30))*'Source-Protected'!$B$25,0)</f>
        <v>0</v>
      </c>
      <c r="J48" s="117">
        <f>ROUND(SUM(SUMIF($E$6:$E$30, "Classified", J6:J30))*'Source-Protected'!$B$25,0)</f>
        <v>0</v>
      </c>
      <c r="K48" s="117">
        <f>ROUND(SUM(SUMIF($E$6:$E$30, "Classified", K6:K30))*'Source-Protected'!$B$25,0)</f>
        <v>0</v>
      </c>
      <c r="L48" s="117">
        <f>ROUND(SUM(SUMIF($E$6:$E$30, "Classified", L6:L30))*'Source-Protected'!$B$25,0)</f>
        <v>0</v>
      </c>
      <c r="M48" s="111">
        <f t="shared" si="9"/>
        <v>0</v>
      </c>
    </row>
    <row r="49" spans="1:13" ht="6.75" customHeight="1" x14ac:dyDescent="0.3">
      <c r="A49" s="192"/>
      <c r="B49" s="192"/>
      <c r="C49" s="192"/>
      <c r="D49" s="100"/>
      <c r="E49" s="100"/>
      <c r="F49" s="100"/>
      <c r="G49" s="100"/>
      <c r="H49" s="124"/>
      <c r="I49" s="110"/>
      <c r="J49" s="110"/>
      <c r="K49" s="110"/>
      <c r="L49" s="110"/>
      <c r="M49" s="111"/>
    </row>
    <row r="50" spans="1:13" s="43" customFormat="1" ht="18.75" x14ac:dyDescent="0.3">
      <c r="A50" s="193" t="s">
        <v>6</v>
      </c>
      <c r="B50" s="193"/>
      <c r="C50" s="193"/>
      <c r="D50" s="129"/>
      <c r="E50" s="129"/>
      <c r="F50" s="129"/>
      <c r="G50" s="129"/>
      <c r="H50" s="130">
        <f>SUM(H45:H49)</f>
        <v>0</v>
      </c>
      <c r="I50" s="130">
        <f t="shared" ref="I50:L50" si="10">SUM(I45:I49)</f>
        <v>0</v>
      </c>
      <c r="J50" s="130">
        <f t="shared" si="10"/>
        <v>0</v>
      </c>
      <c r="K50" s="130">
        <f t="shared" si="10"/>
        <v>0</v>
      </c>
      <c r="L50" s="130">
        <f t="shared" si="10"/>
        <v>0</v>
      </c>
      <c r="M50" s="131">
        <f>SUM(M45:M49)</f>
        <v>0</v>
      </c>
    </row>
    <row r="51" spans="1:13" ht="18.75" x14ac:dyDescent="0.3">
      <c r="A51" s="192"/>
      <c r="B51" s="192"/>
      <c r="C51" s="192"/>
      <c r="D51" s="100"/>
      <c r="E51" s="100"/>
      <c r="F51" s="100"/>
      <c r="G51" s="100"/>
      <c r="H51" s="124"/>
      <c r="I51" s="123"/>
      <c r="J51" s="123"/>
      <c r="K51" s="123"/>
      <c r="L51" s="123"/>
      <c r="M51" s="111"/>
    </row>
    <row r="52" spans="1:13" ht="18.75" x14ac:dyDescent="0.3">
      <c r="A52" s="190" t="s">
        <v>30</v>
      </c>
      <c r="B52" s="190"/>
      <c r="C52" s="190"/>
      <c r="D52" s="100"/>
      <c r="E52" s="100"/>
      <c r="F52" s="100"/>
      <c r="G52" s="100"/>
      <c r="H52" s="124"/>
      <c r="I52" s="123"/>
      <c r="J52" s="123"/>
      <c r="K52" s="123"/>
      <c r="L52" s="123"/>
      <c r="M52" s="123"/>
    </row>
    <row r="53" spans="1:13" ht="18.75" x14ac:dyDescent="0.3">
      <c r="A53" s="187" t="s">
        <v>77</v>
      </c>
      <c r="B53" s="187"/>
      <c r="C53" s="187"/>
      <c r="D53" s="100"/>
      <c r="E53" s="100"/>
      <c r="F53" s="100"/>
      <c r="G53" s="100"/>
      <c r="H53" s="124">
        <v>0</v>
      </c>
      <c r="I53" s="123">
        <v>0</v>
      </c>
      <c r="J53" s="123">
        <v>0</v>
      </c>
      <c r="K53" s="123">
        <v>0</v>
      </c>
      <c r="L53" s="123">
        <v>0</v>
      </c>
      <c r="M53" s="123">
        <f>SUM(H53:L53)</f>
        <v>0</v>
      </c>
    </row>
    <row r="54" spans="1:13" ht="18.75" x14ac:dyDescent="0.3">
      <c r="A54" s="187" t="s">
        <v>78</v>
      </c>
      <c r="B54" s="187"/>
      <c r="C54" s="187"/>
      <c r="D54" s="100"/>
      <c r="E54" s="100"/>
      <c r="F54" s="100"/>
      <c r="G54" s="100"/>
      <c r="H54" s="124">
        <v>0</v>
      </c>
      <c r="I54" s="123">
        <v>0</v>
      </c>
      <c r="J54" s="123">
        <v>0</v>
      </c>
      <c r="K54" s="123">
        <v>0</v>
      </c>
      <c r="L54" s="123">
        <v>0</v>
      </c>
      <c r="M54" s="123">
        <f>SUM(H54:L54)</f>
        <v>0</v>
      </c>
    </row>
    <row r="55" spans="1:13" ht="18.75" x14ac:dyDescent="0.3">
      <c r="A55" s="187" t="s">
        <v>79</v>
      </c>
      <c r="B55" s="187"/>
      <c r="C55" s="187"/>
      <c r="D55" s="100"/>
      <c r="E55" s="100"/>
      <c r="F55" s="100"/>
      <c r="G55" s="100"/>
      <c r="H55" s="124">
        <v>0</v>
      </c>
      <c r="I55" s="123">
        <v>0</v>
      </c>
      <c r="J55" s="123">
        <v>0</v>
      </c>
      <c r="K55" s="123">
        <v>0</v>
      </c>
      <c r="L55" s="123">
        <v>0</v>
      </c>
      <c r="M55" s="123">
        <f>SUM(H55:L55)</f>
        <v>0</v>
      </c>
    </row>
    <row r="56" spans="1:13" ht="18.75" x14ac:dyDescent="0.3">
      <c r="A56" s="187" t="s">
        <v>157</v>
      </c>
      <c r="B56" s="187"/>
      <c r="C56" s="187"/>
      <c r="D56" s="100"/>
      <c r="E56" s="100"/>
      <c r="F56" s="100"/>
      <c r="G56" s="100"/>
      <c r="H56" s="124">
        <v>0</v>
      </c>
      <c r="I56" s="123">
        <v>0</v>
      </c>
      <c r="J56" s="123">
        <v>0</v>
      </c>
      <c r="K56" s="123">
        <v>0</v>
      </c>
      <c r="L56" s="123">
        <v>0</v>
      </c>
      <c r="M56" s="123">
        <f>SUM(H56:L56)</f>
        <v>0</v>
      </c>
    </row>
    <row r="57" spans="1:13" ht="18.75" x14ac:dyDescent="0.3">
      <c r="A57" s="187" t="s">
        <v>158</v>
      </c>
      <c r="B57" s="187"/>
      <c r="C57" s="187"/>
      <c r="D57" s="100"/>
      <c r="E57" s="100"/>
      <c r="F57" s="100"/>
      <c r="G57" s="100"/>
      <c r="H57" s="124">
        <v>0</v>
      </c>
      <c r="I57" s="123">
        <v>0</v>
      </c>
      <c r="J57" s="123">
        <v>0</v>
      </c>
      <c r="K57" s="123">
        <v>0</v>
      </c>
      <c r="L57" s="123">
        <v>0</v>
      </c>
      <c r="M57" s="123">
        <f>SUM(H57:L57)</f>
        <v>0</v>
      </c>
    </row>
    <row r="58" spans="1:13" ht="6.75" customHeight="1" x14ac:dyDescent="0.3">
      <c r="A58" s="133"/>
      <c r="B58" s="133"/>
      <c r="C58" s="133"/>
      <c r="D58" s="100"/>
      <c r="E58" s="100"/>
      <c r="F58" s="100"/>
      <c r="G58" s="100"/>
      <c r="H58" s="124"/>
      <c r="I58" s="124"/>
      <c r="J58" s="124"/>
      <c r="K58" s="124"/>
      <c r="L58" s="109"/>
      <c r="M58" s="123"/>
    </row>
    <row r="59" spans="1:13" s="43" customFormat="1" ht="18.75" x14ac:dyDescent="0.3">
      <c r="A59" s="193" t="s">
        <v>7</v>
      </c>
      <c r="B59" s="193"/>
      <c r="C59" s="193"/>
      <c r="D59" s="129"/>
      <c r="E59" s="129"/>
      <c r="F59" s="129"/>
      <c r="G59" s="129"/>
      <c r="H59" s="134">
        <f>SUM(H53:H58)</f>
        <v>0</v>
      </c>
      <c r="I59" s="134">
        <f t="shared" ref="I59:L59" si="11">SUM(I53:I58)</f>
        <v>0</v>
      </c>
      <c r="J59" s="134">
        <f t="shared" si="11"/>
        <v>0</v>
      </c>
      <c r="K59" s="134">
        <f t="shared" si="11"/>
        <v>0</v>
      </c>
      <c r="L59" s="134">
        <f t="shared" si="11"/>
        <v>0</v>
      </c>
      <c r="M59" s="135">
        <f>SUM(M53:M58)</f>
        <v>0</v>
      </c>
    </row>
    <row r="60" spans="1:13" ht="18.75" x14ac:dyDescent="0.3">
      <c r="A60" s="187"/>
      <c r="B60" s="187"/>
      <c r="C60" s="187"/>
      <c r="D60" s="100"/>
      <c r="E60" s="100"/>
      <c r="F60" s="100"/>
      <c r="G60" s="100"/>
      <c r="H60" s="124"/>
      <c r="I60" s="123"/>
      <c r="J60" s="123"/>
      <c r="K60" s="123"/>
      <c r="L60" s="123"/>
      <c r="M60" s="123"/>
    </row>
    <row r="61" spans="1:13" ht="18.75" x14ac:dyDescent="0.3">
      <c r="A61" s="190" t="s">
        <v>8</v>
      </c>
      <c r="B61" s="187"/>
      <c r="C61" s="187"/>
      <c r="D61" s="100"/>
      <c r="E61" s="100"/>
      <c r="F61" s="100"/>
      <c r="G61" s="100"/>
      <c r="H61" s="124"/>
      <c r="I61" s="123"/>
      <c r="J61" s="123"/>
      <c r="K61" s="123"/>
      <c r="L61" s="123"/>
      <c r="M61" s="123"/>
    </row>
    <row r="62" spans="1:13" ht="18.75" x14ac:dyDescent="0.3">
      <c r="A62" s="187" t="s">
        <v>40</v>
      </c>
      <c r="B62" s="187"/>
      <c r="C62" s="187"/>
      <c r="D62" s="100"/>
      <c r="E62" s="100"/>
      <c r="F62" s="100"/>
      <c r="G62" s="100"/>
      <c r="H62" s="124">
        <v>0</v>
      </c>
      <c r="I62" s="124">
        <v>0</v>
      </c>
      <c r="J62" s="124">
        <v>0</v>
      </c>
      <c r="K62" s="124">
        <v>0</v>
      </c>
      <c r="L62" s="124">
        <v>0</v>
      </c>
      <c r="M62" s="111">
        <f>SUM(H62:L62)</f>
        <v>0</v>
      </c>
    </row>
    <row r="63" spans="1:13" ht="18.75" x14ac:dyDescent="0.3">
      <c r="A63" s="187" t="s">
        <v>41</v>
      </c>
      <c r="B63" s="187"/>
      <c r="C63" s="187"/>
      <c r="D63" s="100"/>
      <c r="E63" s="100"/>
      <c r="F63" s="100"/>
      <c r="G63" s="100"/>
      <c r="H63" s="124">
        <v>0</v>
      </c>
      <c r="I63" s="124">
        <v>0</v>
      </c>
      <c r="J63" s="124">
        <v>0</v>
      </c>
      <c r="K63" s="124">
        <v>0</v>
      </c>
      <c r="L63" s="124">
        <v>0</v>
      </c>
      <c r="M63" s="111">
        <f>SUM(H63:L63)</f>
        <v>0</v>
      </c>
    </row>
    <row r="64" spans="1:13" ht="6.75" customHeight="1" x14ac:dyDescent="0.3">
      <c r="A64" s="187"/>
      <c r="B64" s="187"/>
      <c r="C64" s="187"/>
      <c r="D64" s="100"/>
      <c r="E64" s="100"/>
      <c r="F64" s="100"/>
      <c r="G64" s="100"/>
      <c r="H64" s="124"/>
      <c r="I64" s="123"/>
      <c r="J64" s="123"/>
      <c r="K64" s="123"/>
      <c r="L64" s="123"/>
      <c r="M64" s="111"/>
    </row>
    <row r="65" spans="1:13" s="43" customFormat="1" ht="18.75" x14ac:dyDescent="0.3">
      <c r="A65" s="193" t="s">
        <v>9</v>
      </c>
      <c r="B65" s="193"/>
      <c r="C65" s="193"/>
      <c r="D65" s="129"/>
      <c r="E65" s="129"/>
      <c r="F65" s="129"/>
      <c r="G65" s="129"/>
      <c r="H65" s="134">
        <f>SUM(H62:H64)</f>
        <v>0</v>
      </c>
      <c r="I65" s="134">
        <f t="shared" ref="I65:M65" si="12">SUM(I62:I64)</f>
        <v>0</v>
      </c>
      <c r="J65" s="134">
        <f t="shared" si="12"/>
        <v>0</v>
      </c>
      <c r="K65" s="134">
        <f t="shared" si="12"/>
        <v>0</v>
      </c>
      <c r="L65" s="134">
        <f t="shared" si="12"/>
        <v>0</v>
      </c>
      <c r="M65" s="131">
        <f t="shared" si="12"/>
        <v>0</v>
      </c>
    </row>
    <row r="66" spans="1:13" ht="18.75" x14ac:dyDescent="0.3">
      <c r="A66" s="187"/>
      <c r="B66" s="187"/>
      <c r="C66" s="187"/>
      <c r="D66" s="100"/>
      <c r="E66" s="100"/>
      <c r="F66" s="100"/>
      <c r="G66" s="100"/>
      <c r="H66" s="124"/>
      <c r="I66" s="123"/>
      <c r="J66" s="123"/>
      <c r="K66" s="123"/>
      <c r="L66" s="123"/>
      <c r="M66" s="111"/>
    </row>
    <row r="67" spans="1:13" ht="18.75" x14ac:dyDescent="0.3">
      <c r="A67" s="190" t="s">
        <v>10</v>
      </c>
      <c r="B67" s="187"/>
      <c r="C67" s="187"/>
      <c r="D67" s="100"/>
      <c r="E67" s="100"/>
      <c r="F67" s="100"/>
      <c r="G67" s="100"/>
      <c r="H67" s="124"/>
      <c r="I67" s="123"/>
      <c r="J67" s="123"/>
      <c r="K67" s="123"/>
      <c r="L67" s="123"/>
      <c r="M67" s="111"/>
    </row>
    <row r="68" spans="1:13" ht="18.75" x14ac:dyDescent="0.3">
      <c r="A68" s="187" t="s">
        <v>11</v>
      </c>
      <c r="B68" s="187"/>
      <c r="C68" s="187"/>
      <c r="D68" s="100"/>
      <c r="E68" s="100"/>
      <c r="F68" s="100"/>
      <c r="G68" s="100"/>
      <c r="H68" s="124">
        <v>0</v>
      </c>
      <c r="I68" s="124">
        <v>0</v>
      </c>
      <c r="J68" s="124">
        <v>0</v>
      </c>
      <c r="K68" s="124">
        <v>0</v>
      </c>
      <c r="L68" s="124">
        <v>0</v>
      </c>
      <c r="M68" s="111">
        <f>SUM(H68:L68)</f>
        <v>0</v>
      </c>
    </row>
    <row r="69" spans="1:13" ht="18.75" x14ac:dyDescent="0.3">
      <c r="A69" s="187" t="s">
        <v>42</v>
      </c>
      <c r="B69" s="187"/>
      <c r="C69" s="187"/>
      <c r="D69" s="100"/>
      <c r="E69" s="100"/>
      <c r="F69" s="100"/>
      <c r="G69" s="100"/>
      <c r="H69" s="124">
        <v>0</v>
      </c>
      <c r="I69" s="124">
        <v>0</v>
      </c>
      <c r="J69" s="124">
        <v>0</v>
      </c>
      <c r="K69" s="124">
        <v>0</v>
      </c>
      <c r="L69" s="124">
        <v>0</v>
      </c>
      <c r="M69" s="111">
        <f>SUM(H69:L69)</f>
        <v>0</v>
      </c>
    </row>
    <row r="70" spans="1:13" ht="18.75" x14ac:dyDescent="0.3">
      <c r="A70" s="187" t="s">
        <v>12</v>
      </c>
      <c r="B70" s="187"/>
      <c r="C70" s="187"/>
      <c r="D70" s="100"/>
      <c r="E70" s="100"/>
      <c r="F70" s="100"/>
      <c r="G70" s="100"/>
      <c r="H70" s="124">
        <v>0</v>
      </c>
      <c r="I70" s="124">
        <v>0</v>
      </c>
      <c r="J70" s="124">
        <v>0</v>
      </c>
      <c r="K70" s="124">
        <v>0</v>
      </c>
      <c r="L70" s="124">
        <v>0</v>
      </c>
      <c r="M70" s="111">
        <f>SUM(H70:L70)</f>
        <v>0</v>
      </c>
    </row>
    <row r="71" spans="1:13" ht="6.75" customHeight="1" x14ac:dyDescent="0.3">
      <c r="A71" s="187"/>
      <c r="B71" s="187"/>
      <c r="C71" s="187"/>
      <c r="D71" s="100"/>
      <c r="E71" s="100"/>
      <c r="F71" s="100"/>
      <c r="G71" s="100"/>
      <c r="H71" s="124"/>
      <c r="I71" s="123"/>
      <c r="J71" s="123"/>
      <c r="K71" s="123"/>
      <c r="L71" s="123"/>
      <c r="M71" s="111"/>
    </row>
    <row r="72" spans="1:13" s="43" customFormat="1" ht="18.75" x14ac:dyDescent="0.3">
      <c r="A72" s="193" t="s">
        <v>13</v>
      </c>
      <c r="B72" s="193"/>
      <c r="C72" s="193"/>
      <c r="D72" s="129"/>
      <c r="E72" s="129"/>
      <c r="F72" s="129"/>
      <c r="G72" s="129"/>
      <c r="H72" s="134">
        <f>SUM(H68:H71)</f>
        <v>0</v>
      </c>
      <c r="I72" s="134">
        <f t="shared" ref="I72:L72" si="13">SUM(I68:I71)</f>
        <v>0</v>
      </c>
      <c r="J72" s="134">
        <f t="shared" si="13"/>
        <v>0</v>
      </c>
      <c r="K72" s="134">
        <f t="shared" si="13"/>
        <v>0</v>
      </c>
      <c r="L72" s="134">
        <f t="shared" si="13"/>
        <v>0</v>
      </c>
      <c r="M72" s="131">
        <f>SUM(M68:M71)</f>
        <v>0</v>
      </c>
    </row>
    <row r="73" spans="1:13" s="43" customFormat="1" ht="18.75" x14ac:dyDescent="0.3">
      <c r="A73" s="190"/>
      <c r="B73" s="187"/>
      <c r="C73" s="187"/>
      <c r="D73" s="129"/>
      <c r="E73" s="129"/>
      <c r="F73" s="129"/>
      <c r="G73" s="129"/>
      <c r="H73" s="134"/>
      <c r="I73" s="135"/>
      <c r="J73" s="135"/>
      <c r="K73" s="135"/>
      <c r="L73" s="135"/>
      <c r="M73" s="131"/>
    </row>
    <row r="74" spans="1:13" s="43" customFormat="1" ht="18.75" x14ac:dyDescent="0.3">
      <c r="A74" s="202" t="s">
        <v>147</v>
      </c>
      <c r="B74" s="203"/>
      <c r="C74" s="203"/>
      <c r="D74" s="129"/>
      <c r="E74" s="129"/>
      <c r="F74" s="129"/>
      <c r="G74" s="129"/>
      <c r="H74" s="134"/>
      <c r="I74" s="135"/>
      <c r="J74" s="135"/>
      <c r="K74" s="135"/>
      <c r="L74" s="135"/>
      <c r="M74" s="131"/>
    </row>
    <row r="75" spans="1:13" s="43" customFormat="1" ht="18.75" x14ac:dyDescent="0.3">
      <c r="A75" s="187" t="s">
        <v>19</v>
      </c>
      <c r="B75" s="187"/>
      <c r="C75" s="187"/>
      <c r="D75" s="129"/>
      <c r="E75" s="129"/>
      <c r="F75" s="129"/>
      <c r="G75" s="129"/>
      <c r="H75" s="124">
        <v>0</v>
      </c>
      <c r="I75" s="124">
        <v>0</v>
      </c>
      <c r="J75" s="124">
        <v>0</v>
      </c>
      <c r="K75" s="124">
        <v>0</v>
      </c>
      <c r="L75" s="124">
        <v>0</v>
      </c>
      <c r="M75" s="111">
        <f>SUM(H75:L75)</f>
        <v>0</v>
      </c>
    </row>
    <row r="76" spans="1:13" s="43" customFormat="1" ht="18.75" x14ac:dyDescent="0.3">
      <c r="A76" s="187" t="s">
        <v>20</v>
      </c>
      <c r="B76" s="187"/>
      <c r="C76" s="187"/>
      <c r="D76" s="129"/>
      <c r="E76" s="129"/>
      <c r="F76" s="129"/>
      <c r="G76" s="129"/>
      <c r="H76" s="124">
        <v>0</v>
      </c>
      <c r="I76" s="124">
        <v>0</v>
      </c>
      <c r="J76" s="124">
        <v>0</v>
      </c>
      <c r="K76" s="124">
        <v>0</v>
      </c>
      <c r="L76" s="124">
        <v>0</v>
      </c>
      <c r="M76" s="111">
        <f>SUM(H76:L76)</f>
        <v>0</v>
      </c>
    </row>
    <row r="77" spans="1:13" s="43" customFormat="1" ht="18.75" x14ac:dyDescent="0.3">
      <c r="A77" s="187" t="s">
        <v>21</v>
      </c>
      <c r="B77" s="187"/>
      <c r="C77" s="187"/>
      <c r="D77" s="129"/>
      <c r="E77" s="129"/>
      <c r="F77" s="129"/>
      <c r="G77" s="129"/>
      <c r="H77" s="124">
        <v>0</v>
      </c>
      <c r="I77" s="124">
        <v>0</v>
      </c>
      <c r="J77" s="124">
        <v>0</v>
      </c>
      <c r="K77" s="124">
        <v>0</v>
      </c>
      <c r="L77" s="124">
        <v>0</v>
      </c>
      <c r="M77" s="111">
        <f>SUM(H77:L77)</f>
        <v>0</v>
      </c>
    </row>
    <row r="78" spans="1:13" s="43" customFormat="1" ht="18.75" x14ac:dyDescent="0.3">
      <c r="A78" s="187" t="s">
        <v>74</v>
      </c>
      <c r="B78" s="187"/>
      <c r="C78" s="187"/>
      <c r="D78" s="129"/>
      <c r="E78" s="129"/>
      <c r="F78" s="129"/>
      <c r="G78" s="129"/>
      <c r="H78" s="124">
        <v>0</v>
      </c>
      <c r="I78" s="124">
        <v>0</v>
      </c>
      <c r="J78" s="124">
        <v>0</v>
      </c>
      <c r="K78" s="124">
        <v>0</v>
      </c>
      <c r="L78" s="124">
        <v>0</v>
      </c>
      <c r="M78" s="111">
        <f>SUM(H78:L78)</f>
        <v>0</v>
      </c>
    </row>
    <row r="79" spans="1:13" s="43" customFormat="1" ht="6.75" customHeight="1" x14ac:dyDescent="0.3">
      <c r="A79" s="190"/>
      <c r="B79" s="187"/>
      <c r="C79" s="187"/>
      <c r="D79" s="129"/>
      <c r="E79" s="129"/>
      <c r="F79" s="129"/>
      <c r="G79" s="129"/>
      <c r="H79" s="134"/>
      <c r="I79" s="135"/>
      <c r="J79" s="135"/>
      <c r="K79" s="135"/>
      <c r="L79" s="135"/>
      <c r="M79" s="131"/>
    </row>
    <row r="80" spans="1:13" s="43" customFormat="1" ht="18.75" x14ac:dyDescent="0.3">
      <c r="A80" s="193" t="s">
        <v>22</v>
      </c>
      <c r="B80" s="193"/>
      <c r="C80" s="193"/>
      <c r="D80" s="129"/>
      <c r="E80" s="129"/>
      <c r="F80" s="129"/>
      <c r="G80" s="129"/>
      <c r="H80" s="134">
        <f>SUM(H75:H79)</f>
        <v>0</v>
      </c>
      <c r="I80" s="134">
        <f t="shared" ref="I80:L80" si="14">SUM(I75:I79)</f>
        <v>0</v>
      </c>
      <c r="J80" s="134">
        <f t="shared" si="14"/>
        <v>0</v>
      </c>
      <c r="K80" s="134">
        <f t="shared" si="14"/>
        <v>0</v>
      </c>
      <c r="L80" s="134">
        <f t="shared" si="14"/>
        <v>0</v>
      </c>
      <c r="M80" s="131">
        <f>SUM(M75:M79)</f>
        <v>0</v>
      </c>
    </row>
    <row r="81" spans="1:14" ht="18.75" x14ac:dyDescent="0.3">
      <c r="A81" s="187"/>
      <c r="B81" s="187"/>
      <c r="C81" s="187"/>
      <c r="D81" s="100"/>
      <c r="E81" s="100"/>
      <c r="F81" s="100"/>
      <c r="G81" s="100"/>
      <c r="H81" s="124"/>
      <c r="I81" s="123"/>
      <c r="J81" s="123"/>
      <c r="K81" s="123"/>
      <c r="L81" s="123"/>
      <c r="M81" s="111"/>
    </row>
    <row r="82" spans="1:14" ht="18.75" x14ac:dyDescent="0.3">
      <c r="A82" s="190" t="s">
        <v>152</v>
      </c>
      <c r="B82" s="187"/>
      <c r="C82" s="187"/>
      <c r="D82" s="100"/>
      <c r="E82" s="100"/>
      <c r="F82" s="100"/>
      <c r="G82" s="100"/>
      <c r="H82" s="124"/>
      <c r="I82" s="123"/>
      <c r="J82" s="123"/>
      <c r="K82" s="123"/>
      <c r="L82" s="123"/>
      <c r="M82" s="111"/>
    </row>
    <row r="83" spans="1:14" ht="18.75" x14ac:dyDescent="0.3">
      <c r="A83" s="187" t="s">
        <v>14</v>
      </c>
      <c r="B83" s="187"/>
      <c r="C83" s="187"/>
      <c r="D83" s="100"/>
      <c r="E83" s="100"/>
      <c r="F83" s="100"/>
      <c r="G83" s="100"/>
      <c r="H83" s="124">
        <v>0</v>
      </c>
      <c r="I83" s="123">
        <v>0</v>
      </c>
      <c r="J83" s="123">
        <v>0</v>
      </c>
      <c r="K83" s="123">
        <v>0</v>
      </c>
      <c r="L83" s="123">
        <v>0</v>
      </c>
      <c r="M83" s="111">
        <f>SUM(H83:L83)</f>
        <v>0</v>
      </c>
    </row>
    <row r="84" spans="1:14" ht="18.75" x14ac:dyDescent="0.3">
      <c r="A84" s="187" t="s">
        <v>25</v>
      </c>
      <c r="B84" s="187"/>
      <c r="C84" s="187"/>
      <c r="D84" s="100"/>
      <c r="E84" s="100"/>
      <c r="F84" s="100"/>
      <c r="G84" s="100"/>
      <c r="H84" s="124">
        <v>0</v>
      </c>
      <c r="I84" s="123">
        <v>0</v>
      </c>
      <c r="J84" s="123">
        <v>0</v>
      </c>
      <c r="K84" s="123">
        <v>0</v>
      </c>
      <c r="L84" s="123">
        <v>0</v>
      </c>
      <c r="M84" s="111">
        <f>SUM(H84:L84)</f>
        <v>0</v>
      </c>
    </row>
    <row r="85" spans="1:14" ht="6.75" customHeight="1" x14ac:dyDescent="0.3">
      <c r="A85" s="187"/>
      <c r="B85" s="187"/>
      <c r="C85" s="187"/>
      <c r="D85" s="100"/>
      <c r="E85" s="100"/>
      <c r="F85" s="100"/>
      <c r="G85" s="100"/>
      <c r="H85" s="124"/>
      <c r="I85" s="123"/>
      <c r="J85" s="123"/>
      <c r="K85" s="123"/>
      <c r="L85" s="123"/>
      <c r="M85" s="111"/>
    </row>
    <row r="86" spans="1:14" s="43" customFormat="1" ht="18.75" x14ac:dyDescent="0.3">
      <c r="A86" s="193" t="s">
        <v>15</v>
      </c>
      <c r="B86" s="193"/>
      <c r="C86" s="193"/>
      <c r="D86" s="129"/>
      <c r="E86" s="129"/>
      <c r="F86" s="129"/>
      <c r="G86" s="129"/>
      <c r="H86" s="134">
        <f t="shared" ref="H86:M86" si="15">SUM(H83:H85)</f>
        <v>0</v>
      </c>
      <c r="I86" s="134">
        <f t="shared" si="15"/>
        <v>0</v>
      </c>
      <c r="J86" s="134">
        <f t="shared" si="15"/>
        <v>0</v>
      </c>
      <c r="K86" s="134">
        <f t="shared" si="15"/>
        <v>0</v>
      </c>
      <c r="L86" s="134">
        <f t="shared" si="15"/>
        <v>0</v>
      </c>
      <c r="M86" s="131">
        <f t="shared" si="15"/>
        <v>0</v>
      </c>
    </row>
    <row r="87" spans="1:14" ht="18.75" x14ac:dyDescent="0.3">
      <c r="A87" s="187"/>
      <c r="B87" s="187"/>
      <c r="C87" s="187"/>
      <c r="D87" s="100"/>
      <c r="E87" s="100"/>
      <c r="F87" s="100"/>
      <c r="G87" s="100"/>
      <c r="H87" s="124"/>
      <c r="I87" s="123"/>
      <c r="J87" s="123"/>
      <c r="K87" s="123"/>
      <c r="L87" s="123"/>
      <c r="M87" s="111"/>
    </row>
    <row r="88" spans="1:14" ht="18.75" x14ac:dyDescent="0.3">
      <c r="A88" s="190" t="s">
        <v>144</v>
      </c>
      <c r="B88" s="187"/>
      <c r="C88" s="187"/>
      <c r="D88" s="100"/>
      <c r="E88" s="100"/>
      <c r="F88" s="100"/>
      <c r="G88" s="100"/>
      <c r="H88" s="124"/>
      <c r="I88" s="123"/>
      <c r="J88" s="123"/>
      <c r="K88" s="123"/>
      <c r="L88" s="123"/>
      <c r="M88" s="111"/>
    </row>
    <row r="89" spans="1:14" ht="18.75" x14ac:dyDescent="0.3">
      <c r="A89" s="200" t="s">
        <v>96</v>
      </c>
      <c r="B89" s="194"/>
      <c r="C89" s="194"/>
      <c r="D89" s="144"/>
      <c r="E89" s="144"/>
      <c r="F89" s="144"/>
      <c r="G89" s="144"/>
      <c r="H89" s="124">
        <v>0</v>
      </c>
      <c r="I89" s="124">
        <v>0</v>
      </c>
      <c r="J89" s="124">
        <v>0</v>
      </c>
      <c r="K89" s="124">
        <v>0</v>
      </c>
      <c r="L89" s="124">
        <v>0</v>
      </c>
      <c r="M89" s="111">
        <f t="shared" ref="M89:M98" si="16">SUM(H89:L89)</f>
        <v>0</v>
      </c>
      <c r="N89" s="93"/>
    </row>
    <row r="90" spans="1:14" ht="19.5" thickBot="1" x14ac:dyDescent="0.35">
      <c r="A90" s="198" t="s">
        <v>97</v>
      </c>
      <c r="B90" s="199"/>
      <c r="C90" s="199"/>
      <c r="D90" s="139"/>
      <c r="E90" s="139"/>
      <c r="F90" s="139"/>
      <c r="G90" s="139"/>
      <c r="H90" s="140">
        <v>0</v>
      </c>
      <c r="I90" s="140">
        <v>0</v>
      </c>
      <c r="J90" s="140">
        <v>0</v>
      </c>
      <c r="K90" s="140">
        <v>0</v>
      </c>
      <c r="L90" s="140">
        <v>0</v>
      </c>
      <c r="M90" s="141">
        <f t="shared" si="16"/>
        <v>0</v>
      </c>
      <c r="N90" s="93"/>
    </row>
    <row r="91" spans="1:14" ht="18.75" x14ac:dyDescent="0.3">
      <c r="A91" s="187" t="s">
        <v>98</v>
      </c>
      <c r="B91" s="187"/>
      <c r="C91" s="187"/>
      <c r="D91" s="100"/>
      <c r="E91" s="100"/>
      <c r="F91" s="100"/>
      <c r="G91" s="100"/>
      <c r="H91" s="124">
        <v>0</v>
      </c>
      <c r="I91" s="124">
        <v>0</v>
      </c>
      <c r="J91" s="124">
        <v>0</v>
      </c>
      <c r="K91" s="124">
        <v>0</v>
      </c>
      <c r="L91" s="124">
        <v>0</v>
      </c>
      <c r="M91" s="111">
        <f t="shared" si="16"/>
        <v>0</v>
      </c>
      <c r="N91" s="93"/>
    </row>
    <row r="92" spans="1:14" ht="19.5" thickBot="1" x14ac:dyDescent="0.35">
      <c r="A92" s="187" t="s">
        <v>99</v>
      </c>
      <c r="B92" s="187"/>
      <c r="C92" s="187"/>
      <c r="D92" s="100"/>
      <c r="E92" s="100"/>
      <c r="F92" s="100"/>
      <c r="G92" s="100"/>
      <c r="H92" s="124">
        <v>0</v>
      </c>
      <c r="I92" s="124">
        <v>0</v>
      </c>
      <c r="J92" s="124">
        <v>0</v>
      </c>
      <c r="K92" s="124">
        <v>0</v>
      </c>
      <c r="L92" s="124">
        <v>0</v>
      </c>
      <c r="M92" s="111">
        <f t="shared" si="16"/>
        <v>0</v>
      </c>
      <c r="N92" s="93"/>
    </row>
    <row r="93" spans="1:14" ht="18.75" x14ac:dyDescent="0.3">
      <c r="A93" s="196" t="s">
        <v>100</v>
      </c>
      <c r="B93" s="197"/>
      <c r="C93" s="197"/>
      <c r="D93" s="136"/>
      <c r="E93" s="136"/>
      <c r="F93" s="136"/>
      <c r="G93" s="136"/>
      <c r="H93" s="137">
        <v>0</v>
      </c>
      <c r="I93" s="137">
        <v>0</v>
      </c>
      <c r="J93" s="137">
        <v>0</v>
      </c>
      <c r="K93" s="137">
        <v>0</v>
      </c>
      <c r="L93" s="137">
        <v>0</v>
      </c>
      <c r="M93" s="138">
        <f t="shared" si="16"/>
        <v>0</v>
      </c>
      <c r="N93" s="93"/>
    </row>
    <row r="94" spans="1:14" ht="19.5" thickBot="1" x14ac:dyDescent="0.35">
      <c r="A94" s="198" t="s">
        <v>101</v>
      </c>
      <c r="B94" s="199"/>
      <c r="C94" s="199"/>
      <c r="D94" s="139"/>
      <c r="E94" s="139"/>
      <c r="F94" s="139"/>
      <c r="G94" s="139"/>
      <c r="H94" s="140">
        <v>0</v>
      </c>
      <c r="I94" s="140">
        <v>0</v>
      </c>
      <c r="J94" s="140">
        <v>0</v>
      </c>
      <c r="K94" s="140">
        <v>0</v>
      </c>
      <c r="L94" s="140">
        <v>0</v>
      </c>
      <c r="M94" s="141">
        <f t="shared" si="16"/>
        <v>0</v>
      </c>
      <c r="N94" s="93"/>
    </row>
    <row r="95" spans="1:14" ht="18.75" x14ac:dyDescent="0.3">
      <c r="A95" s="187" t="s">
        <v>102</v>
      </c>
      <c r="B95" s="187"/>
      <c r="C95" s="187"/>
      <c r="D95" s="100"/>
      <c r="E95" s="100"/>
      <c r="F95" s="100"/>
      <c r="G95" s="100"/>
      <c r="H95" s="124">
        <v>0</v>
      </c>
      <c r="I95" s="124">
        <v>0</v>
      </c>
      <c r="J95" s="124">
        <v>0</v>
      </c>
      <c r="K95" s="124">
        <v>0</v>
      </c>
      <c r="L95" s="124">
        <v>0</v>
      </c>
      <c r="M95" s="111">
        <f t="shared" si="16"/>
        <v>0</v>
      </c>
      <c r="N95" s="93"/>
    </row>
    <row r="96" spans="1:14" ht="19.5" thickBot="1" x14ac:dyDescent="0.35">
      <c r="A96" s="187" t="s">
        <v>103</v>
      </c>
      <c r="B96" s="187"/>
      <c r="C96" s="187"/>
      <c r="D96" s="100"/>
      <c r="E96" s="100"/>
      <c r="F96" s="100"/>
      <c r="G96" s="100"/>
      <c r="H96" s="124">
        <v>0</v>
      </c>
      <c r="I96" s="124">
        <v>0</v>
      </c>
      <c r="J96" s="124">
        <v>0</v>
      </c>
      <c r="K96" s="124">
        <v>0</v>
      </c>
      <c r="L96" s="124">
        <v>0</v>
      </c>
      <c r="M96" s="111">
        <f t="shared" si="16"/>
        <v>0</v>
      </c>
      <c r="N96" s="93"/>
    </row>
    <row r="97" spans="1:14" ht="18.75" x14ac:dyDescent="0.3">
      <c r="A97" s="196" t="s">
        <v>104</v>
      </c>
      <c r="B97" s="197"/>
      <c r="C97" s="197"/>
      <c r="D97" s="136"/>
      <c r="E97" s="136"/>
      <c r="F97" s="136"/>
      <c r="G97" s="136"/>
      <c r="H97" s="137">
        <v>0</v>
      </c>
      <c r="I97" s="137">
        <v>0</v>
      </c>
      <c r="J97" s="137">
        <v>0</v>
      </c>
      <c r="K97" s="137">
        <v>0</v>
      </c>
      <c r="L97" s="137">
        <v>0</v>
      </c>
      <c r="M97" s="138">
        <f t="shared" si="16"/>
        <v>0</v>
      </c>
      <c r="N97" s="93"/>
    </row>
    <row r="98" spans="1:14" ht="19.5" thickBot="1" x14ac:dyDescent="0.35">
      <c r="A98" s="198" t="s">
        <v>105</v>
      </c>
      <c r="B98" s="199"/>
      <c r="C98" s="199"/>
      <c r="D98" s="139"/>
      <c r="E98" s="139"/>
      <c r="F98" s="139"/>
      <c r="G98" s="139"/>
      <c r="H98" s="140">
        <v>0</v>
      </c>
      <c r="I98" s="140">
        <v>0</v>
      </c>
      <c r="J98" s="140">
        <v>0</v>
      </c>
      <c r="K98" s="140">
        <v>0</v>
      </c>
      <c r="L98" s="140">
        <v>0</v>
      </c>
      <c r="M98" s="141">
        <f t="shared" si="16"/>
        <v>0</v>
      </c>
      <c r="N98" s="93"/>
    </row>
    <row r="99" spans="1:14" ht="6" customHeight="1" x14ac:dyDescent="0.3">
      <c r="A99" s="187"/>
      <c r="B99" s="187"/>
      <c r="C99" s="187"/>
      <c r="D99" s="100"/>
      <c r="E99" s="100"/>
      <c r="F99" s="100"/>
      <c r="G99" s="100"/>
      <c r="H99" s="124"/>
      <c r="I99" s="123"/>
      <c r="J99" s="123"/>
      <c r="K99" s="123"/>
      <c r="L99" s="123"/>
      <c r="M99" s="111"/>
    </row>
    <row r="100" spans="1:14" s="43" customFormat="1" ht="18.75" x14ac:dyDescent="0.3">
      <c r="A100" s="193" t="s">
        <v>72</v>
      </c>
      <c r="B100" s="193"/>
      <c r="C100" s="193"/>
      <c r="D100" s="129"/>
      <c r="E100" s="129"/>
      <c r="F100" s="129"/>
      <c r="G100" s="129"/>
      <c r="H100" s="134">
        <f t="shared" ref="H100:M100" si="17">SUM(H89:H99)</f>
        <v>0</v>
      </c>
      <c r="I100" s="134">
        <f t="shared" si="17"/>
        <v>0</v>
      </c>
      <c r="J100" s="134">
        <f t="shared" si="17"/>
        <v>0</v>
      </c>
      <c r="K100" s="134">
        <f t="shared" si="17"/>
        <v>0</v>
      </c>
      <c r="L100" s="134">
        <f t="shared" si="17"/>
        <v>0</v>
      </c>
      <c r="M100" s="135">
        <f t="shared" si="17"/>
        <v>0</v>
      </c>
    </row>
    <row r="101" spans="1:14" ht="18.75" x14ac:dyDescent="0.3">
      <c r="A101" s="187"/>
      <c r="B101" s="187"/>
      <c r="C101" s="187"/>
      <c r="D101" s="100"/>
      <c r="E101" s="100"/>
      <c r="F101" s="100"/>
      <c r="G101" s="100"/>
      <c r="H101" s="124"/>
      <c r="I101" s="123"/>
      <c r="J101" s="123"/>
      <c r="K101" s="123"/>
      <c r="L101" s="123"/>
      <c r="M101" s="111"/>
    </row>
    <row r="102" spans="1:14" ht="18.75" x14ac:dyDescent="0.3">
      <c r="A102" s="190" t="s">
        <v>153</v>
      </c>
      <c r="B102" s="187"/>
      <c r="C102" s="187"/>
      <c r="D102" s="100"/>
      <c r="E102" s="100"/>
      <c r="F102" s="100"/>
      <c r="G102" s="100"/>
      <c r="H102" s="124"/>
      <c r="I102" s="123"/>
      <c r="J102" s="123"/>
      <c r="K102" s="123"/>
      <c r="L102" s="123"/>
      <c r="M102" s="111"/>
    </row>
    <row r="103" spans="1:14" ht="18.75" x14ac:dyDescent="0.3">
      <c r="A103" s="187" t="s">
        <v>39</v>
      </c>
      <c r="B103" s="187"/>
      <c r="C103" s="187"/>
      <c r="D103" s="118" t="s">
        <v>35</v>
      </c>
      <c r="E103" s="118" t="s">
        <v>86</v>
      </c>
      <c r="F103" s="100"/>
      <c r="G103" s="100"/>
      <c r="H103" s="124"/>
      <c r="I103" s="123"/>
      <c r="J103" s="123"/>
      <c r="K103" s="123"/>
      <c r="L103" s="123"/>
      <c r="M103" s="111"/>
    </row>
    <row r="104" spans="1:14" ht="18.75" x14ac:dyDescent="0.3">
      <c r="A104" s="187" t="s">
        <v>36</v>
      </c>
      <c r="B104" s="187"/>
      <c r="C104" s="187"/>
      <c r="D104" s="142">
        <v>0</v>
      </c>
      <c r="E104" s="143">
        <v>0</v>
      </c>
      <c r="F104" s="144"/>
      <c r="G104" s="144"/>
      <c r="H104" s="124">
        <f>D104*E104</f>
        <v>0</v>
      </c>
      <c r="I104" s="123">
        <f>H104*1.08</f>
        <v>0</v>
      </c>
      <c r="J104" s="123">
        <f t="shared" ref="J104:L104" si="18">I104*1.08</f>
        <v>0</v>
      </c>
      <c r="K104" s="123">
        <f t="shared" si="18"/>
        <v>0</v>
      </c>
      <c r="L104" s="123">
        <f t="shared" si="18"/>
        <v>0</v>
      </c>
      <c r="M104" s="111">
        <f>SUM(H104:L104)</f>
        <v>0</v>
      </c>
    </row>
    <row r="105" spans="1:14" ht="18.75" x14ac:dyDescent="0.3">
      <c r="A105" s="201" t="s">
        <v>37</v>
      </c>
      <c r="B105" s="201"/>
      <c r="C105" s="201"/>
      <c r="D105" s="142">
        <v>0</v>
      </c>
      <c r="E105" s="143">
        <v>0</v>
      </c>
      <c r="F105" s="100"/>
      <c r="G105" s="100"/>
      <c r="H105" s="124">
        <f>D105*E105</f>
        <v>0</v>
      </c>
      <c r="I105" s="123">
        <f>H105*1.08</f>
        <v>0</v>
      </c>
      <c r="J105" s="123">
        <f t="shared" ref="J105:L105" si="19">I105*1.08</f>
        <v>0</v>
      </c>
      <c r="K105" s="123">
        <f t="shared" si="19"/>
        <v>0</v>
      </c>
      <c r="L105" s="123">
        <f t="shared" si="19"/>
        <v>0</v>
      </c>
      <c r="M105" s="111">
        <f>SUM(H105:L105)</f>
        <v>0</v>
      </c>
    </row>
    <row r="106" spans="1:14" ht="18.75" x14ac:dyDescent="0.3">
      <c r="A106" s="187" t="s">
        <v>95</v>
      </c>
      <c r="B106" s="187"/>
      <c r="C106" s="187"/>
      <c r="D106" s="142">
        <v>0</v>
      </c>
      <c r="E106" s="145">
        <v>146</v>
      </c>
      <c r="F106" s="100"/>
      <c r="G106" s="100"/>
      <c r="H106" s="124">
        <f>D106*E106</f>
        <v>0</v>
      </c>
      <c r="I106" s="123">
        <f>H106</f>
        <v>0</v>
      </c>
      <c r="J106" s="123">
        <f t="shared" ref="J106:L106" si="20">I106</f>
        <v>0</v>
      </c>
      <c r="K106" s="123">
        <f t="shared" si="20"/>
        <v>0</v>
      </c>
      <c r="L106" s="123">
        <f t="shared" si="20"/>
        <v>0</v>
      </c>
      <c r="M106" s="111">
        <f>SUM(H106:L106)</f>
        <v>0</v>
      </c>
    </row>
    <row r="107" spans="1:14" ht="18.75" x14ac:dyDescent="0.3">
      <c r="A107" s="187" t="s">
        <v>94</v>
      </c>
      <c r="B107" s="187"/>
      <c r="C107" s="187"/>
      <c r="D107" s="146" t="s">
        <v>3</v>
      </c>
      <c r="E107" s="146"/>
      <c r="F107" s="146"/>
      <c r="G107" s="146"/>
      <c r="H107" s="124"/>
      <c r="I107" s="110"/>
      <c r="J107" s="110"/>
      <c r="K107" s="110"/>
      <c r="L107" s="110"/>
      <c r="M107" s="111"/>
    </row>
    <row r="108" spans="1:14" s="50" customFormat="1" ht="18.75" x14ac:dyDescent="0.3">
      <c r="A108" s="187" t="s">
        <v>160</v>
      </c>
      <c r="B108" s="187"/>
      <c r="C108" s="187"/>
      <c r="D108" s="100">
        <v>0</v>
      </c>
      <c r="E108" s="100"/>
      <c r="F108" s="100"/>
      <c r="G108" s="100"/>
      <c r="H108" s="147">
        <f>2724*$D$108</f>
        <v>0</v>
      </c>
      <c r="I108" s="123">
        <f>H108</f>
        <v>0</v>
      </c>
      <c r="J108" s="123">
        <f t="shared" ref="J108:L108" si="21">I108</f>
        <v>0</v>
      </c>
      <c r="K108" s="123">
        <f t="shared" si="21"/>
        <v>0</v>
      </c>
      <c r="L108" s="123">
        <f t="shared" si="21"/>
        <v>0</v>
      </c>
      <c r="M108" s="148">
        <f>SUM(H108:L108)</f>
        <v>0</v>
      </c>
    </row>
    <row r="109" spans="1:14" ht="18.75" x14ac:dyDescent="0.3">
      <c r="A109" s="133"/>
      <c r="B109" s="133"/>
      <c r="C109" s="133"/>
      <c r="D109" s="146"/>
      <c r="E109" s="146"/>
      <c r="F109" s="146"/>
      <c r="G109" s="149" t="s">
        <v>81</v>
      </c>
      <c r="H109" s="134">
        <f>SUM(H104:H108)</f>
        <v>0</v>
      </c>
      <c r="I109" s="134">
        <f t="shared" ref="I109:M109" si="22">SUM(I104:I108)</f>
        <v>0</v>
      </c>
      <c r="J109" s="134">
        <f t="shared" si="22"/>
        <v>0</v>
      </c>
      <c r="K109" s="134">
        <f t="shared" si="22"/>
        <v>0</v>
      </c>
      <c r="L109" s="134">
        <f t="shared" si="22"/>
        <v>0</v>
      </c>
      <c r="M109" s="135">
        <f t="shared" si="22"/>
        <v>0</v>
      </c>
    </row>
    <row r="110" spans="1:14" s="50" customFormat="1" ht="18.75" x14ac:dyDescent="0.3">
      <c r="A110" s="187" t="s">
        <v>73</v>
      </c>
      <c r="B110" s="187"/>
      <c r="C110" s="187"/>
      <c r="D110" s="100"/>
      <c r="E110" s="100"/>
      <c r="F110" s="100"/>
      <c r="G110" s="100"/>
      <c r="H110" s="147">
        <v>0</v>
      </c>
      <c r="I110" s="147">
        <v>0</v>
      </c>
      <c r="J110" s="147">
        <v>0</v>
      </c>
      <c r="K110" s="147">
        <v>0</v>
      </c>
      <c r="L110" s="147">
        <v>0</v>
      </c>
      <c r="M110" s="148">
        <f t="shared" ref="M110:M111" si="23">SUM(H110:L110)</f>
        <v>0</v>
      </c>
    </row>
    <row r="111" spans="1:14" s="50" customFormat="1" ht="18.75" x14ac:dyDescent="0.3">
      <c r="A111" s="187" t="s">
        <v>74</v>
      </c>
      <c r="B111" s="187"/>
      <c r="C111" s="187"/>
      <c r="D111" s="100"/>
      <c r="E111" s="100"/>
      <c r="F111" s="100"/>
      <c r="G111" s="100"/>
      <c r="H111" s="147">
        <v>0</v>
      </c>
      <c r="I111" s="147">
        <v>0</v>
      </c>
      <c r="J111" s="147">
        <v>0</v>
      </c>
      <c r="K111" s="147">
        <v>0</v>
      </c>
      <c r="L111" s="147">
        <v>0</v>
      </c>
      <c r="M111" s="148">
        <f t="shared" si="23"/>
        <v>0</v>
      </c>
    </row>
    <row r="112" spans="1:14" s="50" customFormat="1" ht="18.75" x14ac:dyDescent="0.3">
      <c r="A112" s="187" t="s">
        <v>75</v>
      </c>
      <c r="B112" s="187"/>
      <c r="C112" s="187"/>
      <c r="D112" s="100"/>
      <c r="E112" s="100"/>
      <c r="F112" s="100"/>
      <c r="G112" s="100"/>
      <c r="H112" s="147">
        <v>0</v>
      </c>
      <c r="I112" s="147">
        <v>0</v>
      </c>
      <c r="J112" s="147">
        <v>0</v>
      </c>
      <c r="K112" s="147">
        <v>0</v>
      </c>
      <c r="L112" s="147">
        <v>0</v>
      </c>
      <c r="M112" s="148">
        <f t="shared" ref="M112:M113" si="24">SUM(H112:L112)</f>
        <v>0</v>
      </c>
    </row>
    <row r="113" spans="1:13" s="50" customFormat="1" ht="18.75" x14ac:dyDescent="0.3">
      <c r="A113" s="187" t="s">
        <v>76</v>
      </c>
      <c r="B113" s="187"/>
      <c r="C113" s="187"/>
      <c r="D113" s="100"/>
      <c r="E113" s="100"/>
      <c r="F113" s="100"/>
      <c r="G113" s="100"/>
      <c r="H113" s="147">
        <v>0</v>
      </c>
      <c r="I113" s="147">
        <v>0</v>
      </c>
      <c r="J113" s="147">
        <v>0</v>
      </c>
      <c r="K113" s="147">
        <v>0</v>
      </c>
      <c r="L113" s="147">
        <v>0</v>
      </c>
      <c r="M113" s="148">
        <f t="shared" si="24"/>
        <v>0</v>
      </c>
    </row>
    <row r="114" spans="1:13" ht="6.75" customHeight="1" x14ac:dyDescent="0.3">
      <c r="A114" s="187"/>
      <c r="B114" s="187"/>
      <c r="C114" s="187"/>
      <c r="D114" s="100"/>
      <c r="E114" s="100"/>
      <c r="F114" s="100"/>
      <c r="G114" s="100"/>
      <c r="H114" s="124"/>
      <c r="I114" s="123"/>
      <c r="J114" s="123"/>
      <c r="K114" s="123"/>
      <c r="L114" s="123"/>
      <c r="M114" s="111"/>
    </row>
    <row r="115" spans="1:13" s="43" customFormat="1" ht="18.75" x14ac:dyDescent="0.3">
      <c r="A115" s="193" t="s">
        <v>16</v>
      </c>
      <c r="B115" s="193"/>
      <c r="C115" s="193"/>
      <c r="D115" s="129"/>
      <c r="E115" s="129"/>
      <c r="F115" s="129"/>
      <c r="G115" s="129"/>
      <c r="H115" s="130">
        <f>SUM(H109:H114)</f>
        <v>0</v>
      </c>
      <c r="I115" s="130">
        <f t="shared" ref="I115:M115" si="25">SUM(I109:I114)</f>
        <v>0</v>
      </c>
      <c r="J115" s="130">
        <f t="shared" si="25"/>
        <v>0</v>
      </c>
      <c r="K115" s="130">
        <f t="shared" si="25"/>
        <v>0</v>
      </c>
      <c r="L115" s="130">
        <f t="shared" si="25"/>
        <v>0</v>
      </c>
      <c r="M115" s="131">
        <f t="shared" si="25"/>
        <v>0</v>
      </c>
    </row>
    <row r="116" spans="1:13" ht="6.75" customHeight="1" x14ac:dyDescent="0.3">
      <c r="A116" s="187"/>
      <c r="B116" s="187"/>
      <c r="C116" s="187"/>
      <c r="D116" s="100"/>
      <c r="E116" s="100"/>
      <c r="F116" s="100"/>
      <c r="G116" s="100"/>
      <c r="H116" s="124"/>
      <c r="I116" s="123"/>
      <c r="J116" s="123"/>
      <c r="K116" s="123"/>
      <c r="L116" s="123"/>
      <c r="M116" s="111"/>
    </row>
    <row r="117" spans="1:13" s="43" customFormat="1" ht="18.75" x14ac:dyDescent="0.3">
      <c r="A117" s="193" t="s">
        <v>17</v>
      </c>
      <c r="B117" s="193"/>
      <c r="C117" s="193"/>
      <c r="D117" s="129"/>
      <c r="E117" s="129"/>
      <c r="F117" s="129"/>
      <c r="G117" s="129"/>
      <c r="H117" s="183">
        <f t="shared" ref="H117:M117" si="26">SUM(H42,H50,H59,H65,H72,H80,H86,H100,H115)</f>
        <v>0</v>
      </c>
      <c r="I117" s="183">
        <f t="shared" si="26"/>
        <v>0</v>
      </c>
      <c r="J117" s="183">
        <f t="shared" si="26"/>
        <v>0</v>
      </c>
      <c r="K117" s="183">
        <f t="shared" si="26"/>
        <v>0</v>
      </c>
      <c r="L117" s="183">
        <f t="shared" si="26"/>
        <v>0</v>
      </c>
      <c r="M117" s="184">
        <f t="shared" si="26"/>
        <v>0</v>
      </c>
    </row>
    <row r="118" spans="1:13" ht="6" customHeight="1" x14ac:dyDescent="0.3">
      <c r="A118" s="187"/>
      <c r="B118" s="187"/>
      <c r="C118" s="187"/>
      <c r="D118" s="100"/>
      <c r="E118" s="100"/>
      <c r="F118" s="100"/>
      <c r="G118" s="100"/>
      <c r="H118" s="124"/>
      <c r="I118" s="123"/>
      <c r="J118" s="123"/>
      <c r="K118" s="123"/>
      <c r="L118" s="123"/>
      <c r="M118" s="111"/>
    </row>
    <row r="119" spans="1:13" ht="18.75" x14ac:dyDescent="0.3">
      <c r="A119" s="190" t="s">
        <v>154</v>
      </c>
      <c r="B119" s="187"/>
      <c r="C119" s="187"/>
      <c r="D119" s="100"/>
      <c r="E119" s="100"/>
      <c r="F119" s="100"/>
      <c r="G119" s="100"/>
      <c r="H119" s="124"/>
      <c r="I119" s="123"/>
      <c r="J119" s="123"/>
      <c r="K119" s="123"/>
      <c r="L119" s="123"/>
      <c r="M119" s="111"/>
    </row>
    <row r="120" spans="1:13" ht="18.75" x14ac:dyDescent="0.3">
      <c r="A120" s="187"/>
      <c r="B120" s="187"/>
      <c r="C120" s="187"/>
      <c r="D120" s="146" t="s">
        <v>93</v>
      </c>
      <c r="E120" s="150" t="s">
        <v>92</v>
      </c>
      <c r="F120" s="146"/>
      <c r="G120" s="146"/>
      <c r="H120" s="124"/>
      <c r="I120" s="110"/>
      <c r="J120" s="110"/>
      <c r="K120" s="110"/>
      <c r="L120" s="110"/>
      <c r="M120" s="111"/>
    </row>
    <row r="121" spans="1:13" ht="18.75" x14ac:dyDescent="0.3">
      <c r="A121" s="187" t="s">
        <v>44</v>
      </c>
      <c r="B121" s="187"/>
      <c r="C121" s="187"/>
      <c r="D121" s="151">
        <f>VLOOKUP(A121, 'Source-Protected'!A5:B20, 2, FALSE)</f>
        <v>0.56999999999999995</v>
      </c>
      <c r="E121" s="152" t="s">
        <v>90</v>
      </c>
      <c r="F121" s="153"/>
      <c r="G121" s="153"/>
      <c r="H121" s="124">
        <f>IF($E$121="TDC",$D$121*H117,IF($E$121="MTDC",$D$121*H125,$D$121*H117))</f>
        <v>0</v>
      </c>
      <c r="I121" s="124">
        <f>IF($E$121="TDC",$D$121*I117,IF($E$121="MTDC",$D$121*I125,$D$121*I117))</f>
        <v>0</v>
      </c>
      <c r="J121" s="124">
        <f>IF($E$121="TDC",$D$121*J117,IF($E$121="MTDC",$D$121*J125,$D$121*J117))</f>
        <v>0</v>
      </c>
      <c r="K121" s="124">
        <f>IF($E$121="TDC",$D$121*K117,IF($E$121="MTDC",$D$121*K125,$D$121*K117))</f>
        <v>0</v>
      </c>
      <c r="L121" s="124">
        <f>IF($E$121="TDC",$D$121*L117,IF($E$121="MTDC",$D$121*L125,$D$121*L117))</f>
        <v>0</v>
      </c>
      <c r="M121" s="123">
        <f>SUM(H121:L121)</f>
        <v>0</v>
      </c>
    </row>
    <row r="122" spans="1:13" ht="6.75" customHeight="1" thickBot="1" x14ac:dyDescent="0.35">
      <c r="A122" s="187"/>
      <c r="B122" s="187"/>
      <c r="C122" s="187"/>
      <c r="D122" s="100"/>
      <c r="E122" s="100"/>
      <c r="F122" s="100"/>
      <c r="G122" s="100"/>
      <c r="H122" s="124"/>
      <c r="I122" s="123"/>
      <c r="J122" s="123"/>
      <c r="K122" s="123"/>
      <c r="L122" s="123"/>
      <c r="M122" s="111"/>
    </row>
    <row r="123" spans="1:13" s="43" customFormat="1" ht="19.5" thickBot="1" x14ac:dyDescent="0.35">
      <c r="A123" s="193" t="s">
        <v>18</v>
      </c>
      <c r="B123" s="193"/>
      <c r="C123" s="193"/>
      <c r="D123" s="129"/>
      <c r="E123" s="129"/>
      <c r="F123" s="129"/>
      <c r="G123" s="129"/>
      <c r="H123" s="154">
        <f t="shared" ref="H123:M123" si="27">SUM(H117+H121)</f>
        <v>0</v>
      </c>
      <c r="I123" s="154">
        <f t="shared" si="27"/>
        <v>0</v>
      </c>
      <c r="J123" s="154">
        <f t="shared" si="27"/>
        <v>0</v>
      </c>
      <c r="K123" s="154">
        <f t="shared" si="27"/>
        <v>0</v>
      </c>
      <c r="L123" s="154">
        <f t="shared" si="27"/>
        <v>0</v>
      </c>
      <c r="M123" s="154">
        <f t="shared" si="27"/>
        <v>0</v>
      </c>
    </row>
    <row r="124" spans="1:13" s="43" customFormat="1" ht="18.75" x14ac:dyDescent="0.3">
      <c r="A124" s="190"/>
      <c r="B124" s="187"/>
      <c r="C124" s="187"/>
      <c r="D124" s="129"/>
      <c r="E124" s="129"/>
      <c r="F124" s="129"/>
      <c r="G124" s="129"/>
      <c r="H124" s="155"/>
      <c r="I124" s="155"/>
      <c r="J124" s="155"/>
      <c r="K124" s="155"/>
      <c r="L124" s="155"/>
      <c r="M124" s="156"/>
    </row>
    <row r="125" spans="1:13" ht="18.75" x14ac:dyDescent="0.3">
      <c r="A125" s="96"/>
      <c r="B125" s="126"/>
      <c r="C125" s="126"/>
      <c r="D125" s="100"/>
      <c r="E125" s="100"/>
      <c r="F125" s="100"/>
      <c r="G125" s="149" t="s">
        <v>111</v>
      </c>
      <c r="H125" s="157">
        <f>IF($E$121="MTDC",H117-SUM(H109,H80,H86,H90,H92,H94,H96,H98),H117)</f>
        <v>0</v>
      </c>
      <c r="I125" s="157">
        <f t="shared" ref="I125:L125" si="28">IF($E$121="MTDC",I117-SUM(I109,I80,I86,I90,I92,I94,I96,I98),I117)</f>
        <v>0</v>
      </c>
      <c r="J125" s="157">
        <f t="shared" si="28"/>
        <v>0</v>
      </c>
      <c r="K125" s="157">
        <f t="shared" si="28"/>
        <v>0</v>
      </c>
      <c r="L125" s="157">
        <f t="shared" si="28"/>
        <v>0</v>
      </c>
      <c r="M125" s="157">
        <f>SUM(H125:L125)</f>
        <v>0</v>
      </c>
    </row>
    <row r="126" spans="1:13" ht="18.75" x14ac:dyDescent="0.3">
      <c r="A126" s="158"/>
      <c r="B126" s="133"/>
      <c r="C126" s="133"/>
      <c r="D126" s="100"/>
      <c r="E126" s="100"/>
      <c r="F126" s="100"/>
      <c r="G126" s="100"/>
      <c r="H126" s="157"/>
      <c r="I126" s="157"/>
      <c r="J126" s="157"/>
      <c r="K126" s="157"/>
      <c r="L126" s="157"/>
      <c r="M126" s="157"/>
    </row>
    <row r="127" spans="1:13" ht="18.75" x14ac:dyDescent="0.3">
      <c r="A127" s="213" t="s">
        <v>146</v>
      </c>
      <c r="B127" s="214"/>
      <c r="C127" s="214"/>
      <c r="D127" s="159">
        <f>IF(D131=0,0,(D128/D132))</f>
        <v>0</v>
      </c>
      <c r="E127" s="160"/>
      <c r="F127" s="100"/>
      <c r="G127" s="176" t="s">
        <v>145</v>
      </c>
      <c r="H127" s="177"/>
      <c r="I127" s="177"/>
      <c r="J127" s="177"/>
      <c r="K127" s="177"/>
      <c r="L127" s="177"/>
      <c r="M127" s="177"/>
    </row>
    <row r="128" spans="1:13" ht="18.75" x14ac:dyDescent="0.3">
      <c r="A128" s="204" t="s">
        <v>112</v>
      </c>
      <c r="B128" s="205"/>
      <c r="C128" s="206"/>
      <c r="D128" s="161">
        <f>SUM(D129:D130)</f>
        <v>0</v>
      </c>
      <c r="E128" s="100"/>
      <c r="F128" s="100"/>
      <c r="G128" s="149" t="s">
        <v>106</v>
      </c>
      <c r="H128" s="162">
        <f>IF($E$121="MTDC",H80,0)</f>
        <v>0</v>
      </c>
      <c r="I128" s="162">
        <f t="shared" ref="I128:L128" si="29">IF($E$121="MTDC",I80,0)</f>
        <v>0</v>
      </c>
      <c r="J128" s="162">
        <f t="shared" si="29"/>
        <v>0</v>
      </c>
      <c r="K128" s="162">
        <f t="shared" si="29"/>
        <v>0</v>
      </c>
      <c r="L128" s="162">
        <f t="shared" si="29"/>
        <v>0</v>
      </c>
      <c r="M128" s="163">
        <f>SUM(H128:L128)</f>
        <v>0</v>
      </c>
    </row>
    <row r="129" spans="1:13" ht="18.75" x14ac:dyDescent="0.3">
      <c r="A129" s="207" t="s">
        <v>115</v>
      </c>
      <c r="B129" s="208"/>
      <c r="C129" s="209"/>
      <c r="D129" s="164">
        <f>M117</f>
        <v>0</v>
      </c>
      <c r="E129" s="100"/>
      <c r="F129" s="100"/>
      <c r="G129" s="149" t="s">
        <v>107</v>
      </c>
      <c r="H129" s="162">
        <f>IF($E$121="MTDC",H86,0)</f>
        <v>0</v>
      </c>
      <c r="I129" s="162">
        <f t="shared" ref="I129:L129" si="30">IF($E$121="MTDC",I86,0)</f>
        <v>0</v>
      </c>
      <c r="J129" s="162">
        <f t="shared" si="30"/>
        <v>0</v>
      </c>
      <c r="K129" s="162">
        <f t="shared" si="30"/>
        <v>0</v>
      </c>
      <c r="L129" s="162">
        <f t="shared" si="30"/>
        <v>0</v>
      </c>
      <c r="M129" s="165">
        <f t="shared" ref="M129:M132" si="31">SUM(H129:L129)</f>
        <v>0</v>
      </c>
    </row>
    <row r="130" spans="1:13" ht="18.75" x14ac:dyDescent="0.3">
      <c r="A130" s="207" t="s">
        <v>116</v>
      </c>
      <c r="B130" s="208"/>
      <c r="C130" s="209"/>
      <c r="D130" s="164">
        <f>M121</f>
        <v>0</v>
      </c>
      <c r="E130" s="100"/>
      <c r="F130" s="100"/>
      <c r="G130" s="149" t="s">
        <v>108</v>
      </c>
      <c r="H130" s="162">
        <f>IF($E$121="MTDC",H109,0)</f>
        <v>0</v>
      </c>
      <c r="I130" s="162">
        <f t="shared" ref="I130:L130" si="32">IF($E$121="MTDC",I109,0)</f>
        <v>0</v>
      </c>
      <c r="J130" s="162">
        <f t="shared" si="32"/>
        <v>0</v>
      </c>
      <c r="K130" s="162">
        <f t="shared" si="32"/>
        <v>0</v>
      </c>
      <c r="L130" s="162">
        <f t="shared" si="32"/>
        <v>0</v>
      </c>
      <c r="M130" s="165">
        <f t="shared" si="31"/>
        <v>0</v>
      </c>
    </row>
    <row r="131" spans="1:13" ht="18.75" x14ac:dyDescent="0.3">
      <c r="A131" s="210" t="s">
        <v>113</v>
      </c>
      <c r="B131" s="211"/>
      <c r="C131" s="212"/>
      <c r="D131" s="166">
        <f>'Cost Share'!M122</f>
        <v>0</v>
      </c>
      <c r="E131" s="100"/>
      <c r="F131" s="100"/>
      <c r="G131" s="149" t="s">
        <v>109</v>
      </c>
      <c r="H131" s="162">
        <f>IF($E$121="MTDC",H90+H92+H94+H96+H98,0)</f>
        <v>0</v>
      </c>
      <c r="I131" s="162">
        <f t="shared" ref="I131:L131" si="33">IF($E$121="MTDC",I90+I92+I94+I96+I98,0)</f>
        <v>0</v>
      </c>
      <c r="J131" s="162">
        <f t="shared" si="33"/>
        <v>0</v>
      </c>
      <c r="K131" s="162">
        <f t="shared" si="33"/>
        <v>0</v>
      </c>
      <c r="L131" s="162">
        <f t="shared" si="33"/>
        <v>0</v>
      </c>
      <c r="M131" s="167">
        <f>SUM(H131:L131)</f>
        <v>0</v>
      </c>
    </row>
    <row r="132" spans="1:13" ht="18.75" x14ac:dyDescent="0.3">
      <c r="A132" s="168" t="s">
        <v>114</v>
      </c>
      <c r="B132" s="169"/>
      <c r="C132" s="169"/>
      <c r="D132" s="170">
        <f>SUM(D128,D131)</f>
        <v>0</v>
      </c>
      <c r="E132" s="100"/>
      <c r="F132" s="100"/>
      <c r="G132" s="149" t="s">
        <v>110</v>
      </c>
      <c r="H132" s="171">
        <f>SUM(H128:H131)</f>
        <v>0</v>
      </c>
      <c r="I132" s="172">
        <f t="shared" ref="I132:L132" si="34">SUM(I128:I131)</f>
        <v>0</v>
      </c>
      <c r="J132" s="172">
        <f t="shared" si="34"/>
        <v>0</v>
      </c>
      <c r="K132" s="172">
        <f t="shared" si="34"/>
        <v>0</v>
      </c>
      <c r="L132" s="172">
        <f t="shared" si="34"/>
        <v>0</v>
      </c>
      <c r="M132" s="173">
        <f t="shared" si="31"/>
        <v>0</v>
      </c>
    </row>
    <row r="133" spans="1:13" ht="18.75" x14ac:dyDescent="0.3">
      <c r="A133" s="100"/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</row>
    <row r="134" spans="1:13" ht="23.25" x14ac:dyDescent="0.35">
      <c r="H134" s="186" t="str">
        <f>H2</f>
        <v>DRAFT ONLY DO NOT SUBMIT</v>
      </c>
      <c r="I134" s="186"/>
      <c r="J134" s="186"/>
      <c r="K134" s="186"/>
      <c r="L134" s="186"/>
      <c r="M134" s="186"/>
    </row>
  </sheetData>
  <mergeCells count="123">
    <mergeCell ref="H134:M134"/>
    <mergeCell ref="A128:C128"/>
    <mergeCell ref="A129:C129"/>
    <mergeCell ref="A130:C130"/>
    <mergeCell ref="A131:C131"/>
    <mergeCell ref="A127:C127"/>
    <mergeCell ref="A87:C87"/>
    <mergeCell ref="A82:C82"/>
    <mergeCell ref="A86:C86"/>
    <mergeCell ref="A123:C123"/>
    <mergeCell ref="A119:C119"/>
    <mergeCell ref="A120:C120"/>
    <mergeCell ref="A121:C121"/>
    <mergeCell ref="A67:C67"/>
    <mergeCell ref="A74:C74"/>
    <mergeCell ref="A75:C75"/>
    <mergeCell ref="A77:C77"/>
    <mergeCell ref="A76:C76"/>
    <mergeCell ref="A71:C71"/>
    <mergeCell ref="A84:C84"/>
    <mergeCell ref="A85:C85"/>
    <mergeCell ref="A79:C79"/>
    <mergeCell ref="A81:C81"/>
    <mergeCell ref="A83:C83"/>
    <mergeCell ref="A72:C72"/>
    <mergeCell ref="A80:C80"/>
    <mergeCell ref="A73:C73"/>
    <mergeCell ref="A66:C66"/>
    <mergeCell ref="A68:C68"/>
    <mergeCell ref="A69:C69"/>
    <mergeCell ref="A70:C70"/>
    <mergeCell ref="A102:C102"/>
    <mergeCell ref="A99:C99"/>
    <mergeCell ref="A100:C100"/>
    <mergeCell ref="A124:C124"/>
    <mergeCell ref="A116:C116"/>
    <mergeCell ref="A118:C118"/>
    <mergeCell ref="A103:C103"/>
    <mergeCell ref="A104:C104"/>
    <mergeCell ref="A107:C107"/>
    <mergeCell ref="A122:C122"/>
    <mergeCell ref="A117:C117"/>
    <mergeCell ref="A115:C115"/>
    <mergeCell ref="A108:C108"/>
    <mergeCell ref="A110:C110"/>
    <mergeCell ref="A105:C105"/>
    <mergeCell ref="A114:C114"/>
    <mergeCell ref="A106:C106"/>
    <mergeCell ref="A113:C113"/>
    <mergeCell ref="A111:C111"/>
    <mergeCell ref="A112:C112"/>
    <mergeCell ref="A18:C18"/>
    <mergeCell ref="A19:C19"/>
    <mergeCell ref="A20:C20"/>
    <mergeCell ref="A21:C21"/>
    <mergeCell ref="A22:C22"/>
    <mergeCell ref="A23:C23"/>
    <mergeCell ref="A24:C24"/>
    <mergeCell ref="A101:C101"/>
    <mergeCell ref="A91:C91"/>
    <mergeCell ref="A92:C92"/>
    <mergeCell ref="A93:C93"/>
    <mergeCell ref="A94:C94"/>
    <mergeCell ref="A97:C97"/>
    <mergeCell ref="A98:C98"/>
    <mergeCell ref="A95:C95"/>
    <mergeCell ref="A96:C96"/>
    <mergeCell ref="A43:C43"/>
    <mergeCell ref="A44:C44"/>
    <mergeCell ref="A65:C65"/>
    <mergeCell ref="A88:C88"/>
    <mergeCell ref="A89:C89"/>
    <mergeCell ref="A90:C90"/>
    <mergeCell ref="A25:C25"/>
    <mergeCell ref="A26:C26"/>
    <mergeCell ref="A27:C27"/>
    <mergeCell ref="A28:C28"/>
    <mergeCell ref="A29:C29"/>
    <mergeCell ref="A32:C32"/>
    <mergeCell ref="A33:C33"/>
    <mergeCell ref="A34:C34"/>
    <mergeCell ref="A35:C35"/>
    <mergeCell ref="A31:C31"/>
    <mergeCell ref="A37:C37"/>
    <mergeCell ref="A42:C42"/>
    <mergeCell ref="A50:C50"/>
    <mergeCell ref="A59:C59"/>
    <mergeCell ref="A41:C41"/>
    <mergeCell ref="A62:C62"/>
    <mergeCell ref="A49:C49"/>
    <mergeCell ref="A51:C51"/>
    <mergeCell ref="A60:C60"/>
    <mergeCell ref="A52:C52"/>
    <mergeCell ref="A53:C53"/>
    <mergeCell ref="A54:C54"/>
    <mergeCell ref="A57:C57"/>
    <mergeCell ref="A61:C61"/>
    <mergeCell ref="A55:C55"/>
    <mergeCell ref="A56:C56"/>
    <mergeCell ref="A1:A2"/>
    <mergeCell ref="H2:M2"/>
    <mergeCell ref="A64:C64"/>
    <mergeCell ref="H1:M1"/>
    <mergeCell ref="A38:C38"/>
    <mergeCell ref="A39:C39"/>
    <mergeCell ref="A40:C40"/>
    <mergeCell ref="A78:C78"/>
    <mergeCell ref="A5:C5"/>
    <mergeCell ref="A4:C4"/>
    <mergeCell ref="A3:C3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63:C63"/>
  </mergeCells>
  <phoneticPr fontId="0" type="noConversion"/>
  <dataValidations xWindow="35" yWindow="555" count="2">
    <dataValidation type="list" errorStyle="warning" allowBlank="1" showInputMessage="1" showErrorMessage="1" promptTitle="F&amp;A Rate TYPE" prompt="Select F&amp;A RateType" sqref="A120">
      <formula1>Activity</formula1>
    </dataValidation>
    <dataValidation type="list" allowBlank="1" showInputMessage="1" showErrorMessage="1" promptTitle="Select One" sqref="E30">
      <formula1>AppTypes</formula1>
    </dataValidation>
  </dataValidations>
  <printOptions horizontalCentered="1"/>
  <pageMargins left="0.15" right="0.15" top="0.5" bottom="0.25" header="0.5" footer="0.5"/>
  <pageSetup scale="37" orientation="portrait" horizontalDpi="4294967292" r:id="rId1"/>
  <headerFooter alignWithMargins="0">
    <oddHeader>&amp;C&amp;"-,Bold"&amp;14&amp;K1E6238GEORGE MASON UNIVERSITY</oddHeader>
    <oddFooter>&amp;L&amp;8revised: March 23, 2012&amp;R&amp;F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35" yWindow="555" count="7">
        <x14:dataValidation type="list" allowBlank="1" showErrorMessage="1" promptTitle="Select Other Staff Type" prompt="Select Other Staff Type">
          <x14:formula1>
            <xm:f>'Source-Protected'!$D$17:$D$20</xm:f>
          </x14:formula1>
          <xm:sqref>A38:A40</xm:sqref>
        </x14:dataValidation>
        <x14:dataValidation type="list" allowBlank="1" showErrorMessage="1" promptTitle="Select GRA Type" prompt="Select GRA Type">
          <x14:formula1>
            <xm:f>'Source-Protected'!$D$11:$D$15</xm:f>
          </x14:formula1>
          <xm:sqref>A32:A35</xm:sqref>
        </x14:dataValidation>
        <x14:dataValidation type="list" allowBlank="1" showInputMessage="1" showErrorMessage="1">
          <x14:formula1>
            <xm:f>'Source-Protected'!$F$5:$F$7</xm:f>
          </x14:formula1>
          <xm:sqref>D3</xm:sqref>
        </x14:dataValidation>
        <x14:dataValidation type="list" allowBlank="1" showInputMessage="1" showErrorMessage="1">
          <x14:formula1>
            <xm:f>'Source-Protected'!$D$5:$D$10</xm:f>
          </x14:formula1>
          <xm:sqref>E6:E29</xm:sqref>
        </x14:dataValidation>
        <x14:dataValidation type="list" errorStyle="information" allowBlank="1" showInputMessage="1" showErrorMessage="1" promptTitle="Rate Percentage" prompt="Select F&amp;A Rate Percentage">
          <x14:formula1>
            <xm:f>'Source-Protected'!$A$6:$A$20</xm:f>
          </x14:formula1>
          <xm:sqref>A121:C121</xm:sqref>
        </x14:dataValidation>
        <x14:dataValidation type="list" allowBlank="1" showInputMessage="1" showErrorMessage="1">
          <x14:formula1>
            <xm:f>'Source-Protected'!$A$2:$A$3</xm:f>
          </x14:formula1>
          <xm:sqref>E121</xm:sqref>
        </x14:dataValidation>
        <x14:dataValidation type="list" allowBlank="1" showInputMessage="1" showErrorMessage="1">
          <x14:formula1>
            <xm:f>'Source-Protected'!$E$21:$E$22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M133"/>
  <sheetViews>
    <sheetView topLeftCell="A11" zoomScale="80" zoomScaleNormal="80" workbookViewId="0">
      <selection activeCell="G46" sqref="G46"/>
    </sheetView>
  </sheetViews>
  <sheetFormatPr defaultColWidth="9.140625" defaultRowHeight="12.75" x14ac:dyDescent="0.2"/>
  <cols>
    <col min="1" max="2" width="7.7109375" style="7" customWidth="1"/>
    <col min="3" max="3" width="22" style="7" customWidth="1"/>
    <col min="4" max="4" width="7.5703125" style="7" bestFit="1" customWidth="1"/>
    <col min="5" max="5" width="19" style="7" bestFit="1" customWidth="1"/>
    <col min="6" max="6" width="15.140625" style="7" customWidth="1"/>
    <col min="7" max="7" width="10.28515625" style="7" bestFit="1" customWidth="1"/>
    <col min="8" max="8" width="11.140625" style="7" customWidth="1"/>
    <col min="9" max="9" width="11.42578125" style="7" customWidth="1"/>
    <col min="10" max="10" width="11.85546875" style="7" customWidth="1"/>
    <col min="11" max="11" width="13.5703125" style="7" customWidth="1"/>
    <col min="12" max="12" width="13" style="7" customWidth="1"/>
    <col min="13" max="13" width="13.28515625" style="50" customWidth="1"/>
    <col min="14" max="16384" width="9.140625" style="7"/>
  </cols>
  <sheetData>
    <row r="1" spans="1:13" ht="18.75" x14ac:dyDescent="0.3">
      <c r="E1" s="90" t="s">
        <v>150</v>
      </c>
      <c r="F1" s="89" t="s">
        <v>156</v>
      </c>
    </row>
    <row r="2" spans="1:13" s="79" customFormat="1" ht="20.25" customHeight="1" x14ac:dyDescent="0.25">
      <c r="A2" s="185" t="s">
        <v>117</v>
      </c>
      <c r="B2" s="79" t="s">
        <v>118</v>
      </c>
      <c r="C2" s="178">
        <f>Budget!C1</f>
        <v>0</v>
      </c>
      <c r="H2" s="188" t="str">
        <f>Budget!H1</f>
        <v>GMU#/Sponsor</v>
      </c>
      <c r="I2" s="188"/>
      <c r="J2" s="188"/>
      <c r="K2" s="188"/>
      <c r="L2" s="188"/>
      <c r="M2" s="188"/>
    </row>
    <row r="3" spans="1:13" s="79" customFormat="1" ht="23.25" x14ac:dyDescent="0.35">
      <c r="A3" s="185"/>
      <c r="B3" s="9" t="s">
        <v>119</v>
      </c>
      <c r="C3" s="179">
        <f>Budget!C2</f>
        <v>0</v>
      </c>
      <c r="D3" s="9"/>
      <c r="E3" s="9"/>
      <c r="F3" s="10"/>
      <c r="G3" s="9"/>
      <c r="H3" s="186" t="str">
        <f>Budget!H2</f>
        <v>DRAFT ONLY DO NOT SUBMIT</v>
      </c>
      <c r="I3" s="186"/>
      <c r="J3" s="186"/>
      <c r="K3" s="186"/>
      <c r="L3" s="186"/>
      <c r="M3" s="186"/>
    </row>
    <row r="4" spans="1:13" ht="16.5" thickBot="1" x14ac:dyDescent="0.3">
      <c r="A4" s="224" t="str">
        <f>Budget!A3</f>
        <v>Does sponsor disallow salary escalation?</v>
      </c>
      <c r="B4" s="224"/>
      <c r="C4" s="224"/>
      <c r="D4" s="180" t="str">
        <f>Budget!D3</f>
        <v>NO</v>
      </c>
      <c r="E4" s="181">
        <f>IF(D4="Yes",1,IF(D4="No",1.03,1))</f>
        <v>1.03</v>
      </c>
      <c r="G4" s="6"/>
      <c r="H4" s="11" t="s">
        <v>0</v>
      </c>
      <c r="I4" s="12" t="s">
        <v>26</v>
      </c>
      <c r="J4" s="12" t="s">
        <v>27</v>
      </c>
      <c r="K4" s="12" t="s">
        <v>28</v>
      </c>
      <c r="L4" s="12" t="s">
        <v>29</v>
      </c>
      <c r="M4" s="12" t="s">
        <v>1</v>
      </c>
    </row>
    <row r="5" spans="1:13" ht="15.75" x14ac:dyDescent="0.25">
      <c r="A5" s="216" t="s">
        <v>2</v>
      </c>
      <c r="B5" s="216"/>
      <c r="C5" s="216"/>
      <c r="D5" s="8"/>
      <c r="E5" s="13"/>
      <c r="F5" s="8"/>
      <c r="G5" s="8"/>
      <c r="H5" s="14"/>
      <c r="I5" s="15"/>
      <c r="J5" s="15"/>
      <c r="K5" s="15"/>
      <c r="L5" s="15"/>
      <c r="M5" s="15"/>
    </row>
    <row r="6" spans="1:13" ht="15.75" x14ac:dyDescent="0.25">
      <c r="A6" s="215" t="s">
        <v>84</v>
      </c>
      <c r="B6" s="215"/>
      <c r="C6" s="215"/>
      <c r="D6" s="17"/>
      <c r="E6" s="18"/>
      <c r="F6" s="18" t="s">
        <v>32</v>
      </c>
      <c r="G6" s="18" t="s">
        <v>33</v>
      </c>
      <c r="H6" s="14"/>
      <c r="I6" s="15"/>
      <c r="J6" s="15"/>
      <c r="K6" s="15"/>
      <c r="L6" s="15"/>
      <c r="M6" s="15"/>
    </row>
    <row r="7" spans="1:13" ht="18.75" x14ac:dyDescent="0.3">
      <c r="A7" s="215"/>
      <c r="B7" s="215"/>
      <c r="C7" s="215"/>
      <c r="D7" s="17"/>
      <c r="E7" s="64" t="s">
        <v>57</v>
      </c>
      <c r="F7" s="107">
        <v>0</v>
      </c>
      <c r="G7" s="20">
        <v>0</v>
      </c>
      <c r="H7" s="21">
        <f>IF(E7="Classified",F7*G7,IF(E7="Academic",F7*G7,IF(E7="Calendar",F7*G7,IF(E7="Summer",F7/3*G7,IF(E7="Post-Doc",F7*G7,IF(E7="",0,0))))))</f>
        <v>0</v>
      </c>
      <c r="I7" s="22">
        <f t="shared" ref="I7:I30" si="0">IF(E7="Classified",F7*G7,IF(E7="Academic",F7*G7,IF(E7="Calendar",F7*G7,IF(E7="Summer",F7/3*G7,IF(E7="Post-Doc",F7*G7,IF(E7="",0,0))))))*$E$4</f>
        <v>0</v>
      </c>
      <c r="J7" s="22">
        <f t="shared" ref="J7:J30" si="1">IF(E7="Classified",F7*G7,IF(E7="Academic",F7*G7,IF(E7="Calendar",F7*G7,IF(E7="Summer",F7/3*G7,IF(E7="Post-Doc",F7*G7,IF(E7="",0,0))))))*$E$4*$E$4</f>
        <v>0</v>
      </c>
      <c r="K7" s="22">
        <f t="shared" ref="K7:K30" si="2">IF(E7="Classified",F7*G7,IF(E7="Academic",F7*G7,IF(E7="Calendar",F7*G7,IF(E7="Summer",F7/3*G7,IF(E7="Post-Doc",F7*G7,IF(E7="",0,0))))))*$E$4*$E$4*$E$4</f>
        <v>0</v>
      </c>
      <c r="L7" s="22">
        <f t="shared" ref="L7:L30" si="3">IF(E7="Classified",F7*G7,IF(E7="Academic",F7*G7,IF(E7="Calendar",F7*G7,IF(E7="Summer",F7/3*G7,IF(E7="Post-Doc",F7*G7,IF(E7="",0,0))))))*$E$4*$E$4*$E$4*$E$4</f>
        <v>0</v>
      </c>
      <c r="M7" s="23">
        <f t="shared" ref="M7:M30" si="4">SUM(H7:L7)</f>
        <v>0</v>
      </c>
    </row>
    <row r="8" spans="1:13" ht="18.75" x14ac:dyDescent="0.3">
      <c r="A8" s="215"/>
      <c r="B8" s="215"/>
      <c r="C8" s="215"/>
      <c r="D8" s="17"/>
      <c r="E8" s="64" t="s">
        <v>57</v>
      </c>
      <c r="F8" s="107">
        <v>0</v>
      </c>
      <c r="G8" s="20">
        <v>0</v>
      </c>
      <c r="H8" s="21">
        <f t="shared" ref="H8:H30" si="5">IF(E8="Classified",F8*G8,IF(E8="Academic",F8*G8,IF(E8="Calendar",F8*G8,IF(E8="Summer",F8/3*G8,IF(E8="Post-Doc",F8*G8,IF(E8="",0,0))))))</f>
        <v>0</v>
      </c>
      <c r="I8" s="22">
        <f t="shared" si="0"/>
        <v>0</v>
      </c>
      <c r="J8" s="22">
        <f t="shared" si="1"/>
        <v>0</v>
      </c>
      <c r="K8" s="22">
        <f t="shared" si="2"/>
        <v>0</v>
      </c>
      <c r="L8" s="22">
        <f t="shared" si="3"/>
        <v>0</v>
      </c>
      <c r="M8" s="23">
        <f t="shared" si="4"/>
        <v>0</v>
      </c>
    </row>
    <row r="9" spans="1:13" ht="15.75" x14ac:dyDescent="0.25">
      <c r="A9" s="215"/>
      <c r="B9" s="215"/>
      <c r="C9" s="215"/>
      <c r="D9" s="17"/>
      <c r="E9" s="64" t="s">
        <v>57</v>
      </c>
      <c r="F9" s="19">
        <v>0</v>
      </c>
      <c r="G9" s="20">
        <v>0</v>
      </c>
      <c r="H9" s="21">
        <f t="shared" si="5"/>
        <v>0</v>
      </c>
      <c r="I9" s="22">
        <f t="shared" si="0"/>
        <v>0</v>
      </c>
      <c r="J9" s="22">
        <f t="shared" si="1"/>
        <v>0</v>
      </c>
      <c r="K9" s="22">
        <f t="shared" si="2"/>
        <v>0</v>
      </c>
      <c r="L9" s="22">
        <f t="shared" si="3"/>
        <v>0</v>
      </c>
      <c r="M9" s="23">
        <f t="shared" si="4"/>
        <v>0</v>
      </c>
    </row>
    <row r="10" spans="1:13" ht="15.75" x14ac:dyDescent="0.25">
      <c r="A10" s="215"/>
      <c r="B10" s="215"/>
      <c r="C10" s="215"/>
      <c r="D10" s="17"/>
      <c r="E10" s="64" t="s">
        <v>57</v>
      </c>
      <c r="F10" s="19">
        <v>0</v>
      </c>
      <c r="G10" s="20">
        <v>0</v>
      </c>
      <c r="H10" s="21">
        <f t="shared" si="5"/>
        <v>0</v>
      </c>
      <c r="I10" s="22">
        <f t="shared" si="0"/>
        <v>0</v>
      </c>
      <c r="J10" s="22">
        <f t="shared" si="1"/>
        <v>0</v>
      </c>
      <c r="K10" s="22">
        <f t="shared" si="2"/>
        <v>0</v>
      </c>
      <c r="L10" s="22">
        <f t="shared" si="3"/>
        <v>0</v>
      </c>
      <c r="M10" s="23">
        <f t="shared" si="4"/>
        <v>0</v>
      </c>
    </row>
    <row r="11" spans="1:13" ht="15.75" x14ac:dyDescent="0.25">
      <c r="A11" s="215"/>
      <c r="B11" s="215"/>
      <c r="C11" s="215"/>
      <c r="D11" s="17"/>
      <c r="E11" s="64" t="s">
        <v>57</v>
      </c>
      <c r="F11" s="19">
        <v>0</v>
      </c>
      <c r="G11" s="20">
        <v>0</v>
      </c>
      <c r="H11" s="21">
        <f t="shared" si="5"/>
        <v>0</v>
      </c>
      <c r="I11" s="22">
        <f t="shared" si="0"/>
        <v>0</v>
      </c>
      <c r="J11" s="22">
        <f t="shared" si="1"/>
        <v>0</v>
      </c>
      <c r="K11" s="22">
        <f t="shared" si="2"/>
        <v>0</v>
      </c>
      <c r="L11" s="22">
        <f t="shared" si="3"/>
        <v>0</v>
      </c>
      <c r="M11" s="23">
        <f t="shared" si="4"/>
        <v>0</v>
      </c>
    </row>
    <row r="12" spans="1:13" ht="15.75" hidden="1" x14ac:dyDescent="0.25">
      <c r="A12" s="223"/>
      <c r="B12" s="223"/>
      <c r="C12" s="223"/>
      <c r="D12" s="17"/>
      <c r="E12" s="64" t="s">
        <v>57</v>
      </c>
      <c r="F12" s="19">
        <v>0</v>
      </c>
      <c r="G12" s="20">
        <v>0</v>
      </c>
      <c r="H12" s="21">
        <f t="shared" si="5"/>
        <v>0</v>
      </c>
      <c r="I12" s="22">
        <f t="shared" si="0"/>
        <v>0</v>
      </c>
      <c r="J12" s="22">
        <f t="shared" si="1"/>
        <v>0</v>
      </c>
      <c r="K12" s="22">
        <f t="shared" si="2"/>
        <v>0</v>
      </c>
      <c r="L12" s="22">
        <f t="shared" si="3"/>
        <v>0</v>
      </c>
      <c r="M12" s="23">
        <f t="shared" si="4"/>
        <v>0</v>
      </c>
    </row>
    <row r="13" spans="1:13" ht="15.75" hidden="1" x14ac:dyDescent="0.25">
      <c r="A13" s="223"/>
      <c r="B13" s="223"/>
      <c r="C13" s="223"/>
      <c r="D13" s="17"/>
      <c r="E13" s="64" t="s">
        <v>57</v>
      </c>
      <c r="F13" s="19">
        <v>0</v>
      </c>
      <c r="G13" s="20">
        <v>0</v>
      </c>
      <c r="H13" s="21">
        <f t="shared" si="5"/>
        <v>0</v>
      </c>
      <c r="I13" s="22">
        <f t="shared" si="0"/>
        <v>0</v>
      </c>
      <c r="J13" s="22">
        <f t="shared" si="1"/>
        <v>0</v>
      </c>
      <c r="K13" s="22">
        <f t="shared" si="2"/>
        <v>0</v>
      </c>
      <c r="L13" s="22">
        <f t="shared" si="3"/>
        <v>0</v>
      </c>
      <c r="M13" s="23">
        <f t="shared" si="4"/>
        <v>0</v>
      </c>
    </row>
    <row r="14" spans="1:13" ht="15.75" hidden="1" x14ac:dyDescent="0.25">
      <c r="A14" s="223"/>
      <c r="B14" s="223"/>
      <c r="C14" s="223"/>
      <c r="D14" s="17"/>
      <c r="E14" s="64" t="s">
        <v>57</v>
      </c>
      <c r="F14" s="19">
        <v>0</v>
      </c>
      <c r="G14" s="20">
        <v>0</v>
      </c>
      <c r="H14" s="21">
        <f t="shared" si="5"/>
        <v>0</v>
      </c>
      <c r="I14" s="22">
        <f t="shared" si="0"/>
        <v>0</v>
      </c>
      <c r="J14" s="22">
        <f t="shared" si="1"/>
        <v>0</v>
      </c>
      <c r="K14" s="22">
        <f t="shared" si="2"/>
        <v>0</v>
      </c>
      <c r="L14" s="22">
        <f t="shared" si="3"/>
        <v>0</v>
      </c>
      <c r="M14" s="23">
        <f t="shared" si="4"/>
        <v>0</v>
      </c>
    </row>
    <row r="15" spans="1:13" ht="15.75" hidden="1" x14ac:dyDescent="0.25">
      <c r="A15" s="223"/>
      <c r="B15" s="223"/>
      <c r="C15" s="223"/>
      <c r="D15" s="17"/>
      <c r="E15" s="64" t="s">
        <v>57</v>
      </c>
      <c r="F15" s="19">
        <v>0</v>
      </c>
      <c r="G15" s="20">
        <v>0</v>
      </c>
      <c r="H15" s="21">
        <f t="shared" si="5"/>
        <v>0</v>
      </c>
      <c r="I15" s="22">
        <f t="shared" si="0"/>
        <v>0</v>
      </c>
      <c r="J15" s="22">
        <f t="shared" si="1"/>
        <v>0</v>
      </c>
      <c r="K15" s="22">
        <f t="shared" si="2"/>
        <v>0</v>
      </c>
      <c r="L15" s="22">
        <f t="shared" si="3"/>
        <v>0</v>
      </c>
      <c r="M15" s="23">
        <f t="shared" si="4"/>
        <v>0</v>
      </c>
    </row>
    <row r="16" spans="1:13" ht="15.75" hidden="1" x14ac:dyDescent="0.25">
      <c r="A16" s="223"/>
      <c r="B16" s="223"/>
      <c r="C16" s="223"/>
      <c r="D16" s="17"/>
      <c r="E16" s="64" t="s">
        <v>57</v>
      </c>
      <c r="F16" s="19">
        <v>0</v>
      </c>
      <c r="G16" s="20">
        <v>0</v>
      </c>
      <c r="H16" s="21">
        <f t="shared" si="5"/>
        <v>0</v>
      </c>
      <c r="I16" s="22">
        <f t="shared" si="0"/>
        <v>0</v>
      </c>
      <c r="J16" s="22">
        <f t="shared" si="1"/>
        <v>0</v>
      </c>
      <c r="K16" s="22">
        <f t="shared" si="2"/>
        <v>0</v>
      </c>
      <c r="L16" s="22">
        <f t="shared" si="3"/>
        <v>0</v>
      </c>
      <c r="M16" s="23">
        <f t="shared" si="4"/>
        <v>0</v>
      </c>
    </row>
    <row r="17" spans="1:13" ht="15.75" hidden="1" x14ac:dyDescent="0.25">
      <c r="A17" s="223"/>
      <c r="B17" s="223"/>
      <c r="C17" s="223"/>
      <c r="D17" s="17"/>
      <c r="E17" s="64" t="s">
        <v>57</v>
      </c>
      <c r="F17" s="19">
        <v>0</v>
      </c>
      <c r="G17" s="20">
        <v>0</v>
      </c>
      <c r="H17" s="21">
        <f t="shared" si="5"/>
        <v>0</v>
      </c>
      <c r="I17" s="22">
        <f t="shared" si="0"/>
        <v>0</v>
      </c>
      <c r="J17" s="22">
        <f t="shared" si="1"/>
        <v>0</v>
      </c>
      <c r="K17" s="22">
        <f t="shared" si="2"/>
        <v>0</v>
      </c>
      <c r="L17" s="22">
        <f t="shared" si="3"/>
        <v>0</v>
      </c>
      <c r="M17" s="23">
        <f t="shared" si="4"/>
        <v>0</v>
      </c>
    </row>
    <row r="18" spans="1:13" ht="15.75" hidden="1" x14ac:dyDescent="0.25">
      <c r="A18" s="223"/>
      <c r="B18" s="223"/>
      <c r="C18" s="223"/>
      <c r="D18" s="17"/>
      <c r="E18" s="64" t="s">
        <v>57</v>
      </c>
      <c r="F18" s="19">
        <v>0</v>
      </c>
      <c r="G18" s="20">
        <v>0</v>
      </c>
      <c r="H18" s="21">
        <f t="shared" si="5"/>
        <v>0</v>
      </c>
      <c r="I18" s="22">
        <f t="shared" si="0"/>
        <v>0</v>
      </c>
      <c r="J18" s="22">
        <f t="shared" si="1"/>
        <v>0</v>
      </c>
      <c r="K18" s="22">
        <f t="shared" si="2"/>
        <v>0</v>
      </c>
      <c r="L18" s="22">
        <f t="shared" si="3"/>
        <v>0</v>
      </c>
      <c r="M18" s="23">
        <f t="shared" si="4"/>
        <v>0</v>
      </c>
    </row>
    <row r="19" spans="1:13" ht="15.75" hidden="1" x14ac:dyDescent="0.25">
      <c r="A19" s="223"/>
      <c r="B19" s="223"/>
      <c r="C19" s="223"/>
      <c r="D19" s="17"/>
      <c r="E19" s="64" t="s">
        <v>57</v>
      </c>
      <c r="F19" s="19">
        <v>0</v>
      </c>
      <c r="G19" s="20">
        <v>0</v>
      </c>
      <c r="H19" s="21">
        <f t="shared" si="5"/>
        <v>0</v>
      </c>
      <c r="I19" s="22">
        <f t="shared" si="0"/>
        <v>0</v>
      </c>
      <c r="J19" s="22">
        <f t="shared" si="1"/>
        <v>0</v>
      </c>
      <c r="K19" s="22">
        <f t="shared" si="2"/>
        <v>0</v>
      </c>
      <c r="L19" s="22">
        <f t="shared" si="3"/>
        <v>0</v>
      </c>
      <c r="M19" s="23">
        <f t="shared" si="4"/>
        <v>0</v>
      </c>
    </row>
    <row r="20" spans="1:13" ht="15.75" hidden="1" x14ac:dyDescent="0.25">
      <c r="A20" s="223"/>
      <c r="B20" s="223"/>
      <c r="C20" s="223"/>
      <c r="D20" s="17"/>
      <c r="E20" s="64" t="s">
        <v>57</v>
      </c>
      <c r="F20" s="19">
        <v>0</v>
      </c>
      <c r="G20" s="20">
        <v>0</v>
      </c>
      <c r="H20" s="21">
        <f t="shared" si="5"/>
        <v>0</v>
      </c>
      <c r="I20" s="22">
        <f t="shared" si="0"/>
        <v>0</v>
      </c>
      <c r="J20" s="22">
        <f t="shared" si="1"/>
        <v>0</v>
      </c>
      <c r="K20" s="22">
        <f t="shared" si="2"/>
        <v>0</v>
      </c>
      <c r="L20" s="22">
        <f t="shared" si="3"/>
        <v>0</v>
      </c>
      <c r="M20" s="23">
        <f t="shared" si="4"/>
        <v>0</v>
      </c>
    </row>
    <row r="21" spans="1:13" ht="15.75" hidden="1" x14ac:dyDescent="0.25">
      <c r="A21" s="223"/>
      <c r="B21" s="223"/>
      <c r="C21" s="223"/>
      <c r="D21" s="17"/>
      <c r="E21" s="64" t="s">
        <v>57</v>
      </c>
      <c r="F21" s="19">
        <v>0</v>
      </c>
      <c r="G21" s="20">
        <v>0</v>
      </c>
      <c r="H21" s="21">
        <f t="shared" si="5"/>
        <v>0</v>
      </c>
      <c r="I21" s="22">
        <f t="shared" si="0"/>
        <v>0</v>
      </c>
      <c r="J21" s="22">
        <f t="shared" si="1"/>
        <v>0</v>
      </c>
      <c r="K21" s="22">
        <f t="shared" si="2"/>
        <v>0</v>
      </c>
      <c r="L21" s="22">
        <f t="shared" si="3"/>
        <v>0</v>
      </c>
      <c r="M21" s="23">
        <f t="shared" si="4"/>
        <v>0</v>
      </c>
    </row>
    <row r="22" spans="1:13" ht="15.75" hidden="1" x14ac:dyDescent="0.25">
      <c r="A22" s="223"/>
      <c r="B22" s="223"/>
      <c r="C22" s="223"/>
      <c r="D22" s="17"/>
      <c r="E22" s="64" t="s">
        <v>57</v>
      </c>
      <c r="F22" s="19">
        <v>0</v>
      </c>
      <c r="G22" s="20">
        <v>0</v>
      </c>
      <c r="H22" s="21">
        <f t="shared" si="5"/>
        <v>0</v>
      </c>
      <c r="I22" s="22">
        <f t="shared" si="0"/>
        <v>0</v>
      </c>
      <c r="J22" s="22">
        <f t="shared" si="1"/>
        <v>0</v>
      </c>
      <c r="K22" s="22">
        <f t="shared" si="2"/>
        <v>0</v>
      </c>
      <c r="L22" s="22">
        <f t="shared" si="3"/>
        <v>0</v>
      </c>
      <c r="M22" s="23">
        <f t="shared" si="4"/>
        <v>0</v>
      </c>
    </row>
    <row r="23" spans="1:13" ht="15.75" hidden="1" x14ac:dyDescent="0.25">
      <c r="A23" s="223"/>
      <c r="B23" s="223"/>
      <c r="C23" s="223"/>
      <c r="D23" s="17"/>
      <c r="E23" s="64" t="s">
        <v>57</v>
      </c>
      <c r="F23" s="19">
        <v>0</v>
      </c>
      <c r="G23" s="20">
        <v>0</v>
      </c>
      <c r="H23" s="21">
        <f t="shared" si="5"/>
        <v>0</v>
      </c>
      <c r="I23" s="22">
        <f t="shared" si="0"/>
        <v>0</v>
      </c>
      <c r="J23" s="22">
        <f t="shared" si="1"/>
        <v>0</v>
      </c>
      <c r="K23" s="22">
        <f t="shared" si="2"/>
        <v>0</v>
      </c>
      <c r="L23" s="22">
        <f t="shared" si="3"/>
        <v>0</v>
      </c>
      <c r="M23" s="23">
        <f t="shared" si="4"/>
        <v>0</v>
      </c>
    </row>
    <row r="24" spans="1:13" ht="15.75" hidden="1" x14ac:dyDescent="0.25">
      <c r="A24" s="223"/>
      <c r="B24" s="223"/>
      <c r="C24" s="223"/>
      <c r="D24" s="17"/>
      <c r="E24" s="64" t="s">
        <v>57</v>
      </c>
      <c r="F24" s="19">
        <v>0</v>
      </c>
      <c r="G24" s="20">
        <v>0</v>
      </c>
      <c r="H24" s="21">
        <f t="shared" si="5"/>
        <v>0</v>
      </c>
      <c r="I24" s="22">
        <f t="shared" si="0"/>
        <v>0</v>
      </c>
      <c r="J24" s="22">
        <f t="shared" si="1"/>
        <v>0</v>
      </c>
      <c r="K24" s="22">
        <f t="shared" si="2"/>
        <v>0</v>
      </c>
      <c r="L24" s="22">
        <f t="shared" si="3"/>
        <v>0</v>
      </c>
      <c r="M24" s="23">
        <f t="shared" si="4"/>
        <v>0</v>
      </c>
    </row>
    <row r="25" spans="1:13" ht="15.75" hidden="1" x14ac:dyDescent="0.25">
      <c r="A25" s="223"/>
      <c r="B25" s="223"/>
      <c r="C25" s="223"/>
      <c r="D25" s="17"/>
      <c r="E25" s="64" t="s">
        <v>57</v>
      </c>
      <c r="F25" s="19">
        <v>0</v>
      </c>
      <c r="G25" s="20">
        <v>0</v>
      </c>
      <c r="H25" s="21">
        <f t="shared" si="5"/>
        <v>0</v>
      </c>
      <c r="I25" s="22">
        <f t="shared" si="0"/>
        <v>0</v>
      </c>
      <c r="J25" s="22">
        <f t="shared" si="1"/>
        <v>0</v>
      </c>
      <c r="K25" s="22">
        <f t="shared" si="2"/>
        <v>0</v>
      </c>
      <c r="L25" s="22">
        <f t="shared" si="3"/>
        <v>0</v>
      </c>
      <c r="M25" s="23">
        <f t="shared" si="4"/>
        <v>0</v>
      </c>
    </row>
    <row r="26" spans="1:13" ht="15.75" hidden="1" x14ac:dyDescent="0.25">
      <c r="A26" s="223"/>
      <c r="B26" s="223"/>
      <c r="C26" s="223"/>
      <c r="D26" s="17"/>
      <c r="E26" s="64" t="s">
        <v>57</v>
      </c>
      <c r="F26" s="19">
        <v>0</v>
      </c>
      <c r="G26" s="20">
        <v>0</v>
      </c>
      <c r="H26" s="21">
        <f>IF(E26="Classified",F26*G26,IF(E26="Academic",F26*G26,IF(E26="Calendar",F26*G26,IF(E26="Summer",F26/3*G26,IF(E26="Post-Doc",F26*G26,IF(E26="",0,0))))))</f>
        <v>0</v>
      </c>
      <c r="I26" s="22">
        <f>IF(E26="Classified",F26*G26,IF(E26="Academic",F26*G26,IF(E26="Calendar",F26*G26,IF(E26="Summer",F26/3*G26,IF(E26="Post-Doc",F26*G26,IF(E26="",0,0))))))*$E$4</f>
        <v>0</v>
      </c>
      <c r="J26" s="22">
        <f t="shared" si="1"/>
        <v>0</v>
      </c>
      <c r="K26" s="22">
        <f t="shared" si="2"/>
        <v>0</v>
      </c>
      <c r="L26" s="22">
        <f t="shared" si="3"/>
        <v>0</v>
      </c>
      <c r="M26" s="23">
        <f t="shared" si="4"/>
        <v>0</v>
      </c>
    </row>
    <row r="27" spans="1:13" ht="15.75" hidden="1" x14ac:dyDescent="0.25">
      <c r="A27" s="223"/>
      <c r="B27" s="223"/>
      <c r="C27" s="223"/>
      <c r="D27" s="17"/>
      <c r="E27" s="64" t="s">
        <v>57</v>
      </c>
      <c r="F27" s="19">
        <v>0</v>
      </c>
      <c r="G27" s="20">
        <v>0</v>
      </c>
      <c r="H27" s="21">
        <f t="shared" si="5"/>
        <v>0</v>
      </c>
      <c r="I27" s="22">
        <f t="shared" si="0"/>
        <v>0</v>
      </c>
      <c r="J27" s="22">
        <f t="shared" si="1"/>
        <v>0</v>
      </c>
      <c r="K27" s="22">
        <f t="shared" si="2"/>
        <v>0</v>
      </c>
      <c r="L27" s="22">
        <f t="shared" si="3"/>
        <v>0</v>
      </c>
      <c r="M27" s="23">
        <f t="shared" si="4"/>
        <v>0</v>
      </c>
    </row>
    <row r="28" spans="1:13" ht="15.75" hidden="1" x14ac:dyDescent="0.25">
      <c r="A28" s="223"/>
      <c r="B28" s="223"/>
      <c r="C28" s="223"/>
      <c r="D28" s="17"/>
      <c r="E28" s="64" t="s">
        <v>57</v>
      </c>
      <c r="F28" s="19">
        <v>0</v>
      </c>
      <c r="G28" s="20">
        <v>0</v>
      </c>
      <c r="H28" s="21">
        <f t="shared" si="5"/>
        <v>0</v>
      </c>
      <c r="I28" s="22">
        <f t="shared" si="0"/>
        <v>0</v>
      </c>
      <c r="J28" s="22">
        <f t="shared" si="1"/>
        <v>0</v>
      </c>
      <c r="K28" s="22">
        <f t="shared" si="2"/>
        <v>0</v>
      </c>
      <c r="L28" s="22">
        <f t="shared" si="3"/>
        <v>0</v>
      </c>
      <c r="M28" s="23">
        <f t="shared" si="4"/>
        <v>0</v>
      </c>
    </row>
    <row r="29" spans="1:13" ht="15.75" hidden="1" x14ac:dyDescent="0.25">
      <c r="A29" s="223"/>
      <c r="B29" s="223"/>
      <c r="C29" s="223"/>
      <c r="D29" s="17"/>
      <c r="E29" s="64" t="s">
        <v>57</v>
      </c>
      <c r="F29" s="19">
        <v>0</v>
      </c>
      <c r="G29" s="20">
        <v>0</v>
      </c>
      <c r="H29" s="21">
        <f t="shared" si="5"/>
        <v>0</v>
      </c>
      <c r="I29" s="22">
        <f t="shared" si="0"/>
        <v>0</v>
      </c>
      <c r="J29" s="22">
        <f t="shared" si="1"/>
        <v>0</v>
      </c>
      <c r="K29" s="22">
        <f t="shared" si="2"/>
        <v>0</v>
      </c>
      <c r="L29" s="22">
        <f t="shared" si="3"/>
        <v>0</v>
      </c>
      <c r="M29" s="23">
        <f t="shared" si="4"/>
        <v>0</v>
      </c>
    </row>
    <row r="30" spans="1:13" ht="15.75" hidden="1" x14ac:dyDescent="0.25">
      <c r="A30" s="223"/>
      <c r="B30" s="223"/>
      <c r="C30" s="223"/>
      <c r="D30" s="17"/>
      <c r="E30" s="64" t="s">
        <v>57</v>
      </c>
      <c r="F30" s="19">
        <v>0</v>
      </c>
      <c r="G30" s="20">
        <v>0</v>
      </c>
      <c r="H30" s="21">
        <f t="shared" si="5"/>
        <v>0</v>
      </c>
      <c r="I30" s="22">
        <f t="shared" si="0"/>
        <v>0</v>
      </c>
      <c r="J30" s="22">
        <f t="shared" si="1"/>
        <v>0</v>
      </c>
      <c r="K30" s="22">
        <f t="shared" si="2"/>
        <v>0</v>
      </c>
      <c r="L30" s="22">
        <f t="shared" si="3"/>
        <v>0</v>
      </c>
      <c r="M30" s="23">
        <f t="shared" si="4"/>
        <v>0</v>
      </c>
    </row>
    <row r="31" spans="1:13" ht="3.75" customHeight="1" x14ac:dyDescent="0.25">
      <c r="A31" s="64"/>
      <c r="B31" s="64"/>
      <c r="C31" s="64"/>
      <c r="D31" s="24"/>
      <c r="E31" s="24"/>
      <c r="F31" s="25"/>
      <c r="G31" s="26"/>
      <c r="H31" s="27"/>
      <c r="I31" s="28"/>
      <c r="J31" s="28"/>
      <c r="K31" s="28"/>
      <c r="L31" s="29"/>
      <c r="M31" s="27"/>
    </row>
    <row r="32" spans="1:13" ht="15.75" x14ac:dyDescent="0.25">
      <c r="A32" s="225" t="s">
        <v>61</v>
      </c>
      <c r="B32" s="225"/>
      <c r="C32" s="225"/>
      <c r="D32" s="30"/>
      <c r="E32" s="31"/>
      <c r="F32" s="32"/>
      <c r="G32" s="33"/>
      <c r="H32" s="34"/>
      <c r="I32" s="35"/>
      <c r="J32" s="22"/>
      <c r="K32" s="22"/>
      <c r="L32" s="36"/>
      <c r="M32" s="37"/>
    </row>
    <row r="33" spans="1:13" ht="15.75" x14ac:dyDescent="0.25">
      <c r="A33" s="226" t="s">
        <v>66</v>
      </c>
      <c r="B33" s="226"/>
      <c r="C33" s="226"/>
      <c r="D33" s="8"/>
      <c r="E33" s="8"/>
      <c r="F33" s="8"/>
      <c r="G33" s="8"/>
      <c r="H33" s="36">
        <v>0</v>
      </c>
      <c r="I33" s="22">
        <f>H33*$E$4</f>
        <v>0</v>
      </c>
      <c r="J33" s="22">
        <f>H33*$E$4*$E$4</f>
        <v>0</v>
      </c>
      <c r="K33" s="22">
        <f>H33*$E$4*$E$4*$E$4</f>
        <v>0</v>
      </c>
      <c r="L33" s="22">
        <f>H33*$E$4*$E$4*$E$4*$E$4</f>
        <v>0</v>
      </c>
      <c r="M33" s="23">
        <f>SUM(H33:L33)</f>
        <v>0</v>
      </c>
    </row>
    <row r="34" spans="1:13" ht="15.75" x14ac:dyDescent="0.25">
      <c r="A34" s="227" t="s">
        <v>66</v>
      </c>
      <c r="B34" s="227"/>
      <c r="C34" s="227"/>
      <c r="D34" s="8"/>
      <c r="E34" s="8"/>
      <c r="F34" s="8"/>
      <c r="G34" s="8"/>
      <c r="H34" s="36">
        <v>0</v>
      </c>
      <c r="I34" s="22">
        <f>H34*$E$4</f>
        <v>0</v>
      </c>
      <c r="J34" s="22">
        <f>H34*$E$4*$E$4</f>
        <v>0</v>
      </c>
      <c r="K34" s="22">
        <f>H34*$E$4*$E$4*$E$4</f>
        <v>0</v>
      </c>
      <c r="L34" s="22">
        <f>H34*$E$4*$E$4*$E$4*$E$4</f>
        <v>0</v>
      </c>
      <c r="M34" s="23">
        <f>SUM(H34:L34)</f>
        <v>0</v>
      </c>
    </row>
    <row r="35" spans="1:13" ht="15.75" x14ac:dyDescent="0.25">
      <c r="A35" s="227" t="s">
        <v>66</v>
      </c>
      <c r="B35" s="227"/>
      <c r="C35" s="227"/>
      <c r="D35" s="8"/>
      <c r="E35" s="8"/>
      <c r="F35" s="8"/>
      <c r="G35" s="8"/>
      <c r="H35" s="36">
        <v>0</v>
      </c>
      <c r="I35" s="22">
        <f>H35*$E$4</f>
        <v>0</v>
      </c>
      <c r="J35" s="22">
        <f>H35*$E$4*$E$4</f>
        <v>0</v>
      </c>
      <c r="K35" s="22">
        <f>H35*$E$4*$E$4*$E$4</f>
        <v>0</v>
      </c>
      <c r="L35" s="22">
        <f>H35*$E$4*$E$4*$E$4*$E$4</f>
        <v>0</v>
      </c>
      <c r="M35" s="23">
        <f>SUM(H35:L35)</f>
        <v>0</v>
      </c>
    </row>
    <row r="36" spans="1:13" ht="15.75" x14ac:dyDescent="0.25">
      <c r="A36" s="227" t="s">
        <v>66</v>
      </c>
      <c r="B36" s="227"/>
      <c r="C36" s="227"/>
      <c r="D36" s="8"/>
      <c r="E36" s="8"/>
      <c r="F36" s="8"/>
      <c r="G36" s="8"/>
      <c r="H36" s="36">
        <v>0</v>
      </c>
      <c r="I36" s="22">
        <f>H36*$E$4</f>
        <v>0</v>
      </c>
      <c r="J36" s="22">
        <f>H36*$E$4*$E$4</f>
        <v>0</v>
      </c>
      <c r="K36" s="22">
        <f>H36*$E$4*$E$4*$E$4</f>
        <v>0</v>
      </c>
      <c r="L36" s="22">
        <f>H36*$E$4*$E$4*$E$4*$E$4</f>
        <v>0</v>
      </c>
      <c r="M36" s="23">
        <f>SUM(H36:L36)</f>
        <v>0</v>
      </c>
    </row>
    <row r="37" spans="1:13" ht="6.75" customHeight="1" x14ac:dyDescent="0.25">
      <c r="A37" s="16"/>
      <c r="B37" s="16"/>
      <c r="C37" s="16"/>
      <c r="D37" s="8"/>
      <c r="E37" s="8"/>
      <c r="F37" s="8"/>
      <c r="G37" s="8"/>
      <c r="H37" s="36"/>
      <c r="I37" s="35"/>
      <c r="J37" s="35"/>
      <c r="K37" s="35"/>
      <c r="L37" s="35"/>
      <c r="M37" s="23"/>
    </row>
    <row r="38" spans="1:13" ht="15.75" x14ac:dyDescent="0.25">
      <c r="A38" s="225" t="s">
        <v>83</v>
      </c>
      <c r="B38" s="225"/>
      <c r="C38" s="225"/>
      <c r="D38" s="38"/>
      <c r="E38" s="38"/>
      <c r="F38" s="39"/>
      <c r="G38" s="38"/>
      <c r="H38" s="34"/>
      <c r="I38" s="35"/>
      <c r="J38" s="35"/>
      <c r="K38" s="35"/>
      <c r="L38" s="35"/>
      <c r="M38" s="23"/>
    </row>
    <row r="39" spans="1:13" ht="15.75" x14ac:dyDescent="0.25">
      <c r="A39" s="226" t="s">
        <v>67</v>
      </c>
      <c r="B39" s="226"/>
      <c r="C39" s="226"/>
      <c r="D39" s="8"/>
      <c r="E39" s="8"/>
      <c r="F39" s="8"/>
      <c r="G39" s="8"/>
      <c r="H39" s="36">
        <v>0</v>
      </c>
      <c r="I39" s="22">
        <f>H39*$E$4</f>
        <v>0</v>
      </c>
      <c r="J39" s="22">
        <f>H39*$E$4*$E$4</f>
        <v>0</v>
      </c>
      <c r="K39" s="22">
        <f>H39*$E$4*$E$4*$E$4</f>
        <v>0</v>
      </c>
      <c r="L39" s="22">
        <f>H39*$E$4*$E$4*$E$4*$E$4</f>
        <v>0</v>
      </c>
      <c r="M39" s="23">
        <f>SUM(H39:L39)</f>
        <v>0</v>
      </c>
    </row>
    <row r="40" spans="1:13" ht="15.75" x14ac:dyDescent="0.25">
      <c r="A40" s="215" t="s">
        <v>67</v>
      </c>
      <c r="B40" s="215"/>
      <c r="C40" s="215"/>
      <c r="D40" s="8"/>
      <c r="E40" s="8"/>
      <c r="F40" s="8"/>
      <c r="G40" s="8"/>
      <c r="H40" s="36">
        <v>0</v>
      </c>
      <c r="I40" s="22">
        <f>H40*$E$4</f>
        <v>0</v>
      </c>
      <c r="J40" s="22">
        <f>H40*$E$4*$E$4</f>
        <v>0</v>
      </c>
      <c r="K40" s="22">
        <f>H40*$E$4*$E$4*$E$4</f>
        <v>0</v>
      </c>
      <c r="L40" s="22">
        <f>H40*$E$4*$E$4*$E$4*$E$4</f>
        <v>0</v>
      </c>
      <c r="M40" s="23">
        <f>SUM(H40:L40)</f>
        <v>0</v>
      </c>
    </row>
    <row r="41" spans="1:13" ht="15.75" x14ac:dyDescent="0.25">
      <c r="A41" s="215" t="s">
        <v>67</v>
      </c>
      <c r="B41" s="215"/>
      <c r="C41" s="215"/>
      <c r="D41" s="8"/>
      <c r="E41" s="8"/>
      <c r="F41" s="8"/>
      <c r="G41" s="8"/>
      <c r="H41" s="36">
        <v>0</v>
      </c>
      <c r="I41" s="22">
        <f>H41*$E$4</f>
        <v>0</v>
      </c>
      <c r="J41" s="22">
        <f>H41*$E$4*$E$4</f>
        <v>0</v>
      </c>
      <c r="K41" s="22">
        <f>H41*$E$4*$E$4*$E$4</f>
        <v>0</v>
      </c>
      <c r="L41" s="22">
        <f>H41*$E$4*$E$4*$E$4*$E$4</f>
        <v>0</v>
      </c>
      <c r="M41" s="23">
        <f>SUM(H41:L41)</f>
        <v>0</v>
      </c>
    </row>
    <row r="42" spans="1:13" ht="6.75" customHeight="1" x14ac:dyDescent="0.25">
      <c r="A42" s="215"/>
      <c r="B42" s="215"/>
      <c r="C42" s="215"/>
      <c r="D42" s="8"/>
      <c r="E42" s="8"/>
      <c r="F42" s="8"/>
      <c r="G42" s="8"/>
      <c r="H42" s="36"/>
      <c r="I42" s="35"/>
      <c r="J42" s="35"/>
      <c r="K42" s="35"/>
      <c r="L42" s="35"/>
      <c r="M42" s="23"/>
    </row>
    <row r="43" spans="1:13" s="43" customFormat="1" ht="15.75" x14ac:dyDescent="0.25">
      <c r="A43" s="217" t="s">
        <v>4</v>
      </c>
      <c r="B43" s="223"/>
      <c r="C43" s="223"/>
      <c r="D43" s="40"/>
      <c r="E43" s="40"/>
      <c r="F43" s="40"/>
      <c r="G43" s="40"/>
      <c r="H43" s="41">
        <f t="shared" ref="H43:M43" si="6">SUM(H6:H42)</f>
        <v>0</v>
      </c>
      <c r="I43" s="41">
        <f t="shared" si="6"/>
        <v>0</v>
      </c>
      <c r="J43" s="41">
        <f t="shared" si="6"/>
        <v>0</v>
      </c>
      <c r="K43" s="41">
        <f t="shared" si="6"/>
        <v>0</v>
      </c>
      <c r="L43" s="41">
        <f t="shared" si="6"/>
        <v>0</v>
      </c>
      <c r="M43" s="42">
        <f t="shared" si="6"/>
        <v>0</v>
      </c>
    </row>
    <row r="44" spans="1:13" ht="15.75" x14ac:dyDescent="0.25">
      <c r="A44" s="215"/>
      <c r="B44" s="215"/>
      <c r="C44" s="215"/>
      <c r="D44" s="8"/>
      <c r="E44" s="8"/>
      <c r="F44" s="8"/>
      <c r="G44" s="8"/>
      <c r="H44" s="36"/>
      <c r="I44" s="35"/>
      <c r="J44" s="35"/>
      <c r="K44" s="35"/>
      <c r="L44" s="35"/>
      <c r="M44" s="23"/>
    </row>
    <row r="45" spans="1:13" ht="15.75" x14ac:dyDescent="0.25">
      <c r="A45" s="216" t="s">
        <v>5</v>
      </c>
      <c r="B45" s="215"/>
      <c r="C45" s="215"/>
      <c r="D45" s="8"/>
      <c r="E45" s="8"/>
      <c r="F45" s="8"/>
      <c r="G45" s="8"/>
      <c r="H45" s="29"/>
      <c r="I45" s="35"/>
      <c r="J45" s="35"/>
      <c r="K45" s="35"/>
      <c r="L45" s="35"/>
      <c r="M45" s="23"/>
    </row>
    <row r="46" spans="1:13" ht="15.75" x14ac:dyDescent="0.25">
      <c r="A46" s="16" t="s">
        <v>68</v>
      </c>
      <c r="B46" s="16"/>
      <c r="C46" s="16"/>
      <c r="D46" s="8"/>
      <c r="E46" s="8"/>
      <c r="F46" s="8"/>
      <c r="G46" s="80">
        <f>'Source-Protected'!B22</f>
        <v>0.33900000000000002</v>
      </c>
      <c r="H46" s="29">
        <f>ROUND(SUM(SUMIF($E$7:$E$31, "Academic", H7:H31), SUMIF($E$7:$E$31, "Calendar", H7:H31))*'Source-Protected'!$B$22,0)</f>
        <v>0</v>
      </c>
      <c r="I46" s="29">
        <f>ROUND(SUM(SUMIF($E$7:$E$31, "Academic", I7:I31), SUMIF($E$7:$E$31, "Calendar", I7:I31))*'Source-Protected'!$B$22,0)</f>
        <v>0</v>
      </c>
      <c r="J46" s="29">
        <f>ROUND(SUM(SUMIF($E$7:$E$31, "Academic", J7:J31), SUMIF($E$7:$E$31, "Calendar", J7:J31))*'Source-Protected'!$B$22,0)</f>
        <v>0</v>
      </c>
      <c r="K46" s="29">
        <f>ROUND(SUM(SUMIF($E$7:$E$31, "Academic", K7:K31), SUMIF($E$7:$E$31, "Calendar", K7:K31))*'Source-Protected'!$B$22,0)</f>
        <v>0</v>
      </c>
      <c r="L46" s="29">
        <f>ROUND(SUM(SUMIF($E$7:$E$31, "Academic", L7:L31), SUMIF($E$7:$E$31, "Calendar", L7:L31))*'Source-Protected'!$B$22,0)</f>
        <v>0</v>
      </c>
      <c r="M46" s="23">
        <f>SUM(H46:L46)</f>
        <v>0</v>
      </c>
    </row>
    <row r="47" spans="1:13" ht="15.75" x14ac:dyDescent="0.25">
      <c r="A47" s="16" t="s">
        <v>69</v>
      </c>
      <c r="B47" s="16"/>
      <c r="C47" s="16"/>
      <c r="D47" s="8"/>
      <c r="E47" s="8"/>
      <c r="F47" s="8"/>
      <c r="G47" s="80">
        <f>'Source-Protected'!B23</f>
        <v>7.2999999999999995E-2</v>
      </c>
      <c r="H47" s="29">
        <f>ROUND(SUM(SUMIF($E$7:$E$31, "Summer", H7:H31), SUMIF($A$39:$A$42, "Non-Student Wage", H39:H42))*'Source-Protected'!$B$23,0)</f>
        <v>0</v>
      </c>
      <c r="I47" s="29">
        <f>ROUND(SUM(SUMIF($E$7:$E$31, "Summer", I7:I31), SUMIF($A$39:$A$42, "Non-Student Wage", I39:I42))*'Source-Protected'!$B$23,0)</f>
        <v>0</v>
      </c>
      <c r="J47" s="29">
        <f>ROUND(SUM(SUMIF($E$7:$E$31, "Summer", J7:J31), SUMIF($A$39:$A$42, "Non-Student Wage", J39:J42))*'Source-Protected'!$B$23,0)</f>
        <v>0</v>
      </c>
      <c r="K47" s="29">
        <f>ROUND(SUM(SUMIF($E$7:$E$31, "Summer", K7:K31), SUMIF($A$39:$A$42, "Non-Student Wage", K39:K42))*'Source-Protected'!$B$23,0)</f>
        <v>0</v>
      </c>
      <c r="L47" s="29">
        <f>ROUND(SUM(SUMIF($E$7:$E$31, "Summer", L7:L31), SUMIF($A$39:$A$42, "Non-Student Wage", L39:L42))*'Source-Protected'!$B$23,0)</f>
        <v>0</v>
      </c>
      <c r="M47" s="23">
        <f t="shared" ref="M47:M49" si="7">SUM(H47:L47)</f>
        <v>0</v>
      </c>
    </row>
    <row r="48" spans="1:13" ht="15.75" x14ac:dyDescent="0.25">
      <c r="A48" s="16" t="s">
        <v>70</v>
      </c>
      <c r="B48" s="16"/>
      <c r="C48" s="16"/>
      <c r="D48" s="8"/>
      <c r="E48" s="8"/>
      <c r="F48" s="8"/>
      <c r="G48" s="80">
        <f>'Source-Protected'!B24</f>
        <v>6.0999999999999999E-2</v>
      </c>
      <c r="H48" s="29">
        <f>ROUND(SUM(SUMIF($A$39:$A$42, "Student Wages", H39:H42))*'Source-Protected'!$B$24,0)</f>
        <v>0</v>
      </c>
      <c r="I48" s="29">
        <f>ROUND(SUM(SUMIF($A$39:$A$42, "Student Wages", I39:I42))*'Source-Protected'!$B$24,0)</f>
        <v>0</v>
      </c>
      <c r="J48" s="29">
        <f>ROUND(SUM(SUMIF($A$39:$A$42, "Student Wages", J39:J42))*'Source-Protected'!$B$24,0)</f>
        <v>0</v>
      </c>
      <c r="K48" s="29">
        <f>ROUND(SUM(SUMIF($A$39:$A$42, "Student Wages", K39:K42))*'Source-Protected'!$B$24,0)</f>
        <v>0</v>
      </c>
      <c r="L48" s="29">
        <f>ROUND(SUM(SUMIF($A$39:$A$42, "Student Wages", L39:L42))*'Source-Protected'!$B$24,0)</f>
        <v>0</v>
      </c>
      <c r="M48" s="23">
        <f t="shared" si="7"/>
        <v>0</v>
      </c>
    </row>
    <row r="49" spans="1:13" ht="15.75" x14ac:dyDescent="0.25">
      <c r="A49" s="16" t="s">
        <v>71</v>
      </c>
      <c r="B49" s="16"/>
      <c r="C49" s="16"/>
      <c r="D49" s="8"/>
      <c r="E49" s="8"/>
      <c r="F49" s="8"/>
      <c r="G49" s="80">
        <f>'Source-Protected'!B25</f>
        <v>0.45600000000000002</v>
      </c>
      <c r="H49" s="29">
        <f>ROUND(SUM(SUMIF($E$7:$E$31, "Classified", H7:H31))*'Source-Protected'!$B$25,0)</f>
        <v>0</v>
      </c>
      <c r="I49" s="29">
        <f>ROUND(SUM(SUMIF($E$7:$E$31, "Classified", I7:I31))*'Source-Protected'!$B$25,0)</f>
        <v>0</v>
      </c>
      <c r="J49" s="29">
        <f>ROUND(SUM(SUMIF($E$7:$E$31, "Classified", J7:J31))*'Source-Protected'!$B$25,0)</f>
        <v>0</v>
      </c>
      <c r="K49" s="29">
        <f>ROUND(SUM(SUMIF($E$7:$E$31, "Classified", K7:K31))*'Source-Protected'!$B$25,0)</f>
        <v>0</v>
      </c>
      <c r="L49" s="29">
        <f>ROUND(SUM(SUMIF($E$7:$E$31, "Classified", L7:L31))*'Source-Protected'!$B$25,0)</f>
        <v>0</v>
      </c>
      <c r="M49" s="23">
        <f t="shared" si="7"/>
        <v>0</v>
      </c>
    </row>
    <row r="50" spans="1:13" ht="6.75" customHeight="1" x14ac:dyDescent="0.25">
      <c r="A50" s="223"/>
      <c r="B50" s="223"/>
      <c r="C50" s="223"/>
      <c r="D50" s="8"/>
      <c r="E50" s="8"/>
      <c r="F50" s="8"/>
      <c r="G50" s="8"/>
      <c r="H50" s="36"/>
      <c r="I50" s="22"/>
      <c r="J50" s="22"/>
      <c r="K50" s="22"/>
      <c r="L50" s="22"/>
      <c r="M50" s="23"/>
    </row>
    <row r="51" spans="1:13" s="43" customFormat="1" ht="15.75" x14ac:dyDescent="0.25">
      <c r="A51" s="217" t="s">
        <v>6</v>
      </c>
      <c r="B51" s="217"/>
      <c r="C51" s="217"/>
      <c r="D51" s="40"/>
      <c r="E51" s="40"/>
      <c r="F51" s="40"/>
      <c r="G51" s="40"/>
      <c r="H51" s="41">
        <f>SUM(H46:H50)</f>
        <v>0</v>
      </c>
      <c r="I51" s="41">
        <f t="shared" ref="I51:L51" si="8">SUM(I46:I50)</f>
        <v>0</v>
      </c>
      <c r="J51" s="41">
        <f t="shared" si="8"/>
        <v>0</v>
      </c>
      <c r="K51" s="41">
        <f t="shared" si="8"/>
        <v>0</v>
      </c>
      <c r="L51" s="41">
        <f t="shared" si="8"/>
        <v>0</v>
      </c>
      <c r="M51" s="42">
        <f>SUM(M46:M50)</f>
        <v>0</v>
      </c>
    </row>
    <row r="52" spans="1:13" ht="15.75" x14ac:dyDescent="0.25">
      <c r="A52" s="223"/>
      <c r="B52" s="223"/>
      <c r="C52" s="223"/>
      <c r="D52" s="8"/>
      <c r="E52" s="8"/>
      <c r="F52" s="8"/>
      <c r="G52" s="8"/>
      <c r="H52" s="36"/>
      <c r="I52" s="35"/>
      <c r="J52" s="35"/>
      <c r="K52" s="35"/>
      <c r="L52" s="35"/>
      <c r="M52" s="23"/>
    </row>
    <row r="53" spans="1:13" ht="15.75" x14ac:dyDescent="0.25">
      <c r="A53" s="216" t="s">
        <v>30</v>
      </c>
      <c r="B53" s="216"/>
      <c r="C53" s="216"/>
      <c r="D53" s="8"/>
      <c r="E53" s="8"/>
      <c r="F53" s="8"/>
      <c r="G53" s="8"/>
      <c r="H53" s="36"/>
      <c r="I53" s="35"/>
      <c r="J53" s="35"/>
      <c r="K53" s="35"/>
      <c r="L53" s="35"/>
      <c r="M53" s="35"/>
    </row>
    <row r="54" spans="1:13" ht="15.75" x14ac:dyDescent="0.25">
      <c r="A54" s="215" t="s">
        <v>77</v>
      </c>
      <c r="B54" s="215"/>
      <c r="C54" s="215"/>
      <c r="D54" s="8"/>
      <c r="E54" s="8"/>
      <c r="F54" s="8"/>
      <c r="G54" s="8"/>
      <c r="H54" s="36">
        <v>0</v>
      </c>
      <c r="I54" s="35">
        <v>0</v>
      </c>
      <c r="J54" s="35">
        <v>0</v>
      </c>
      <c r="K54" s="35">
        <v>0</v>
      </c>
      <c r="L54" s="35">
        <v>0</v>
      </c>
      <c r="M54" s="35">
        <f>SUM(H54:L54)</f>
        <v>0</v>
      </c>
    </row>
    <row r="55" spans="1:13" ht="15.75" x14ac:dyDescent="0.25">
      <c r="A55" s="215" t="s">
        <v>78</v>
      </c>
      <c r="B55" s="215"/>
      <c r="C55" s="215"/>
      <c r="D55" s="8"/>
      <c r="E55" s="8"/>
      <c r="F55" s="8"/>
      <c r="G55" s="8"/>
      <c r="H55" s="36">
        <v>0</v>
      </c>
      <c r="I55" s="35">
        <v>0</v>
      </c>
      <c r="J55" s="35">
        <v>0</v>
      </c>
      <c r="K55" s="35">
        <v>0</v>
      </c>
      <c r="L55" s="35">
        <v>0</v>
      </c>
      <c r="M55" s="35">
        <f>SUM(H55:L55)</f>
        <v>0</v>
      </c>
    </row>
    <row r="56" spans="1:13" ht="15.75" x14ac:dyDescent="0.25">
      <c r="A56" s="215" t="s">
        <v>79</v>
      </c>
      <c r="B56" s="215"/>
      <c r="C56" s="215"/>
      <c r="D56" s="8"/>
      <c r="E56" s="8"/>
      <c r="F56" s="8"/>
      <c r="G56" s="8"/>
      <c r="H56" s="36">
        <v>0</v>
      </c>
      <c r="I56" s="35">
        <v>0</v>
      </c>
      <c r="J56" s="35">
        <v>0</v>
      </c>
      <c r="K56" s="35">
        <v>0</v>
      </c>
      <c r="L56" s="35">
        <v>0</v>
      </c>
      <c r="M56" s="35">
        <f>SUM(H56:L56)</f>
        <v>0</v>
      </c>
    </row>
    <row r="57" spans="1:13" ht="6.75" customHeight="1" x14ac:dyDescent="0.25">
      <c r="A57" s="62"/>
      <c r="B57" s="62"/>
      <c r="C57" s="62"/>
      <c r="D57" s="8"/>
      <c r="E57" s="8"/>
      <c r="F57" s="8"/>
      <c r="G57" s="8"/>
      <c r="H57" s="36"/>
      <c r="I57" s="36"/>
      <c r="J57" s="36"/>
      <c r="K57" s="36"/>
      <c r="L57" s="21"/>
      <c r="M57" s="35"/>
    </row>
    <row r="58" spans="1:13" s="43" customFormat="1" ht="15.75" x14ac:dyDescent="0.25">
      <c r="A58" s="217" t="s">
        <v>7</v>
      </c>
      <c r="B58" s="217"/>
      <c r="C58" s="217"/>
      <c r="D58" s="40"/>
      <c r="E58" s="40"/>
      <c r="F58" s="40"/>
      <c r="G58" s="40"/>
      <c r="H58" s="44">
        <f>SUM(H54:H57)</f>
        <v>0</v>
      </c>
      <c r="I58" s="44">
        <f t="shared" ref="I58:L58" si="9">SUM(I54:I57)</f>
        <v>0</v>
      </c>
      <c r="J58" s="44">
        <f t="shared" si="9"/>
        <v>0</v>
      </c>
      <c r="K58" s="44">
        <f t="shared" si="9"/>
        <v>0</v>
      </c>
      <c r="L58" s="44">
        <f t="shared" si="9"/>
        <v>0</v>
      </c>
      <c r="M58" s="45">
        <f>SUM(M54:M57)</f>
        <v>0</v>
      </c>
    </row>
    <row r="59" spans="1:13" ht="15.75" x14ac:dyDescent="0.25">
      <c r="A59" s="215"/>
      <c r="B59" s="215"/>
      <c r="C59" s="215"/>
      <c r="D59" s="8"/>
      <c r="E59" s="8"/>
      <c r="F59" s="8"/>
      <c r="G59" s="8"/>
      <c r="H59" s="36"/>
      <c r="I59" s="35"/>
      <c r="J59" s="35"/>
      <c r="K59" s="35"/>
      <c r="L59" s="35"/>
      <c r="M59" s="35"/>
    </row>
    <row r="60" spans="1:13" ht="15.75" x14ac:dyDescent="0.25">
      <c r="A60" s="216" t="s">
        <v>8</v>
      </c>
      <c r="B60" s="215"/>
      <c r="C60" s="215"/>
      <c r="D60" s="8"/>
      <c r="E60" s="8"/>
      <c r="F60" s="8"/>
      <c r="G60" s="8"/>
      <c r="H60" s="36"/>
      <c r="I60" s="35"/>
      <c r="J60" s="35"/>
      <c r="K60" s="35"/>
      <c r="L60" s="35"/>
      <c r="M60" s="35"/>
    </row>
    <row r="61" spans="1:13" ht="15.75" x14ac:dyDescent="0.25">
      <c r="A61" s="215" t="s">
        <v>40</v>
      </c>
      <c r="B61" s="215"/>
      <c r="C61" s="215"/>
      <c r="D61" s="8"/>
      <c r="E61" s="8"/>
      <c r="F61" s="8"/>
      <c r="G61" s="8"/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23">
        <f>SUM(H61:L61)</f>
        <v>0</v>
      </c>
    </row>
    <row r="62" spans="1:13" ht="15.75" x14ac:dyDescent="0.25">
      <c r="A62" s="215" t="s">
        <v>41</v>
      </c>
      <c r="B62" s="215"/>
      <c r="C62" s="215"/>
      <c r="D62" s="8"/>
      <c r="E62" s="8"/>
      <c r="F62" s="8"/>
      <c r="G62" s="8"/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23">
        <f>SUM(H62:L62)</f>
        <v>0</v>
      </c>
    </row>
    <row r="63" spans="1:13" ht="6.75" customHeight="1" x14ac:dyDescent="0.25">
      <c r="A63" s="215"/>
      <c r="B63" s="215"/>
      <c r="C63" s="215"/>
      <c r="D63" s="8"/>
      <c r="E63" s="8"/>
      <c r="F63" s="8"/>
      <c r="G63" s="8"/>
      <c r="H63" s="36"/>
      <c r="I63" s="35"/>
      <c r="J63" s="35"/>
      <c r="K63" s="35"/>
      <c r="L63" s="35"/>
      <c r="M63" s="23"/>
    </row>
    <row r="64" spans="1:13" s="43" customFormat="1" ht="15.75" x14ac:dyDescent="0.25">
      <c r="A64" s="217" t="s">
        <v>9</v>
      </c>
      <c r="B64" s="217"/>
      <c r="C64" s="217"/>
      <c r="D64" s="40"/>
      <c r="E64" s="40"/>
      <c r="F64" s="40"/>
      <c r="G64" s="40"/>
      <c r="H64" s="44">
        <f t="shared" ref="H64:M64" si="10">SUM(H61:H63)</f>
        <v>0</v>
      </c>
      <c r="I64" s="44">
        <f t="shared" si="10"/>
        <v>0</v>
      </c>
      <c r="J64" s="44">
        <f t="shared" si="10"/>
        <v>0</v>
      </c>
      <c r="K64" s="44">
        <f t="shared" si="10"/>
        <v>0</v>
      </c>
      <c r="L64" s="44">
        <f t="shared" si="10"/>
        <v>0</v>
      </c>
      <c r="M64" s="42">
        <f t="shared" si="10"/>
        <v>0</v>
      </c>
    </row>
    <row r="65" spans="1:13" ht="15.75" x14ac:dyDescent="0.25">
      <c r="A65" s="215"/>
      <c r="B65" s="215"/>
      <c r="C65" s="215"/>
      <c r="D65" s="8"/>
      <c r="E65" s="8"/>
      <c r="F65" s="8"/>
      <c r="G65" s="8"/>
      <c r="H65" s="36"/>
      <c r="I65" s="35"/>
      <c r="J65" s="35"/>
      <c r="K65" s="35"/>
      <c r="L65" s="35"/>
      <c r="M65" s="23"/>
    </row>
    <row r="66" spans="1:13" ht="15.75" x14ac:dyDescent="0.25">
      <c r="A66" s="216" t="s">
        <v>10</v>
      </c>
      <c r="B66" s="215"/>
      <c r="C66" s="215"/>
      <c r="D66" s="8"/>
      <c r="E66" s="8"/>
      <c r="F66" s="8"/>
      <c r="G66" s="8"/>
      <c r="H66" s="36"/>
      <c r="I66" s="35"/>
      <c r="J66" s="35"/>
      <c r="K66" s="35"/>
      <c r="L66" s="35"/>
      <c r="M66" s="23"/>
    </row>
    <row r="67" spans="1:13" ht="15.75" x14ac:dyDescent="0.25">
      <c r="A67" s="215" t="s">
        <v>11</v>
      </c>
      <c r="B67" s="215"/>
      <c r="C67" s="215"/>
      <c r="D67" s="8"/>
      <c r="E67" s="8"/>
      <c r="F67" s="8"/>
      <c r="G67" s="8"/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23">
        <f>SUM(H67:L67)</f>
        <v>0</v>
      </c>
    </row>
    <row r="68" spans="1:13" ht="15.75" x14ac:dyDescent="0.25">
      <c r="A68" s="215" t="s">
        <v>42</v>
      </c>
      <c r="B68" s="215"/>
      <c r="C68" s="215"/>
      <c r="D68" s="8"/>
      <c r="E68" s="8"/>
      <c r="F68" s="8"/>
      <c r="G68" s="8"/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23">
        <f>SUM(H68:L68)</f>
        <v>0</v>
      </c>
    </row>
    <row r="69" spans="1:13" ht="15.75" x14ac:dyDescent="0.25">
      <c r="A69" s="215" t="s">
        <v>12</v>
      </c>
      <c r="B69" s="215"/>
      <c r="C69" s="215"/>
      <c r="D69" s="8"/>
      <c r="E69" s="8"/>
      <c r="F69" s="8"/>
      <c r="G69" s="8"/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23">
        <f>SUM(H69:L69)</f>
        <v>0</v>
      </c>
    </row>
    <row r="70" spans="1:13" ht="6.75" customHeight="1" x14ac:dyDescent="0.25">
      <c r="A70" s="215"/>
      <c r="B70" s="215"/>
      <c r="C70" s="215"/>
      <c r="D70" s="8"/>
      <c r="E70" s="8"/>
      <c r="F70" s="8"/>
      <c r="G70" s="8"/>
      <c r="H70" s="36"/>
      <c r="I70" s="35"/>
      <c r="J70" s="35"/>
      <c r="K70" s="35"/>
      <c r="L70" s="35"/>
      <c r="M70" s="23"/>
    </row>
    <row r="71" spans="1:13" s="43" customFormat="1" ht="15.75" x14ac:dyDescent="0.25">
      <c r="A71" s="217" t="s">
        <v>13</v>
      </c>
      <c r="B71" s="217"/>
      <c r="C71" s="217"/>
      <c r="D71" s="40"/>
      <c r="E71" s="40"/>
      <c r="F71" s="40"/>
      <c r="G71" s="40"/>
      <c r="H71" s="44">
        <f t="shared" ref="H71:M71" si="11">SUM(H67:H70)</f>
        <v>0</v>
      </c>
      <c r="I71" s="44">
        <f t="shared" si="11"/>
        <v>0</v>
      </c>
      <c r="J71" s="44">
        <f t="shared" si="11"/>
        <v>0</v>
      </c>
      <c r="K71" s="44">
        <f t="shared" si="11"/>
        <v>0</v>
      </c>
      <c r="L71" s="44">
        <f t="shared" si="11"/>
        <v>0</v>
      </c>
      <c r="M71" s="42">
        <f t="shared" si="11"/>
        <v>0</v>
      </c>
    </row>
    <row r="72" spans="1:13" s="43" customFormat="1" ht="15.75" x14ac:dyDescent="0.25">
      <c r="A72" s="216"/>
      <c r="B72" s="215"/>
      <c r="C72" s="215"/>
      <c r="D72" s="40"/>
      <c r="E72" s="40"/>
      <c r="F72" s="40"/>
      <c r="G72" s="40"/>
      <c r="H72" s="44"/>
      <c r="I72" s="45"/>
      <c r="J72" s="45"/>
      <c r="K72" s="45"/>
      <c r="L72" s="45"/>
      <c r="M72" s="42"/>
    </row>
    <row r="73" spans="1:13" s="43" customFormat="1" ht="15.75" x14ac:dyDescent="0.25">
      <c r="A73" s="216" t="s">
        <v>148</v>
      </c>
      <c r="B73" s="215"/>
      <c r="C73" s="215"/>
      <c r="D73" s="40"/>
      <c r="E73" s="40"/>
      <c r="F73" s="40"/>
      <c r="G73" s="40"/>
      <c r="H73" s="44"/>
      <c r="I73" s="45"/>
      <c r="J73" s="45"/>
      <c r="K73" s="45"/>
      <c r="L73" s="45"/>
      <c r="M73" s="42"/>
    </row>
    <row r="74" spans="1:13" s="43" customFormat="1" ht="15.75" x14ac:dyDescent="0.25">
      <c r="A74" s="215" t="s">
        <v>19</v>
      </c>
      <c r="B74" s="215"/>
      <c r="C74" s="215"/>
      <c r="D74" s="40"/>
      <c r="E74" s="40"/>
      <c r="F74" s="40"/>
      <c r="G74" s="40"/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23">
        <f>SUM(H74:L74)</f>
        <v>0</v>
      </c>
    </row>
    <row r="75" spans="1:13" s="43" customFormat="1" ht="15.75" x14ac:dyDescent="0.25">
      <c r="A75" s="215" t="s">
        <v>20</v>
      </c>
      <c r="B75" s="215"/>
      <c r="C75" s="215"/>
      <c r="D75" s="40"/>
      <c r="E75" s="40"/>
      <c r="F75" s="40"/>
      <c r="G75" s="40"/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23">
        <f>SUM(H75:L75)</f>
        <v>0</v>
      </c>
    </row>
    <row r="76" spans="1:13" s="43" customFormat="1" ht="15.75" x14ac:dyDescent="0.25">
      <c r="A76" s="215" t="s">
        <v>21</v>
      </c>
      <c r="B76" s="215"/>
      <c r="C76" s="215"/>
      <c r="D76" s="40"/>
      <c r="E76" s="40"/>
      <c r="F76" s="40"/>
      <c r="G76" s="40"/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23">
        <f>SUM(H76:L76)</f>
        <v>0</v>
      </c>
    </row>
    <row r="77" spans="1:13" s="43" customFormat="1" ht="15.75" x14ac:dyDescent="0.25">
      <c r="A77" s="215" t="s">
        <v>74</v>
      </c>
      <c r="B77" s="215"/>
      <c r="C77" s="215"/>
      <c r="D77" s="40"/>
      <c r="E77" s="40"/>
      <c r="F77" s="40"/>
      <c r="G77" s="40"/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23">
        <f>SUM(H77:L77)</f>
        <v>0</v>
      </c>
    </row>
    <row r="78" spans="1:13" s="43" customFormat="1" ht="6.75" customHeight="1" x14ac:dyDescent="0.25">
      <c r="A78" s="216"/>
      <c r="B78" s="215"/>
      <c r="C78" s="215"/>
      <c r="D78" s="40"/>
      <c r="E78" s="40"/>
      <c r="F78" s="40"/>
      <c r="G78" s="40"/>
      <c r="H78" s="44"/>
      <c r="I78" s="45"/>
      <c r="J78" s="45"/>
      <c r="K78" s="45"/>
      <c r="L78" s="45"/>
      <c r="M78" s="42"/>
    </row>
    <row r="79" spans="1:13" s="43" customFormat="1" ht="15.75" x14ac:dyDescent="0.25">
      <c r="A79" s="217" t="s">
        <v>22</v>
      </c>
      <c r="B79" s="217"/>
      <c r="C79" s="217"/>
      <c r="D79" s="40"/>
      <c r="E79" s="40"/>
      <c r="F79" s="40"/>
      <c r="G79" s="40"/>
      <c r="H79" s="44">
        <f>SUM(H74:H78)</f>
        <v>0</v>
      </c>
      <c r="I79" s="44">
        <f t="shared" ref="I79:L79" si="12">SUM(I74:I78)</f>
        <v>0</v>
      </c>
      <c r="J79" s="44">
        <f t="shared" si="12"/>
        <v>0</v>
      </c>
      <c r="K79" s="44">
        <f t="shared" si="12"/>
        <v>0</v>
      </c>
      <c r="L79" s="44">
        <f t="shared" si="12"/>
        <v>0</v>
      </c>
      <c r="M79" s="42">
        <f>SUM(M74:M78)</f>
        <v>0</v>
      </c>
    </row>
    <row r="80" spans="1:13" ht="15.75" x14ac:dyDescent="0.25">
      <c r="A80" s="215"/>
      <c r="B80" s="215"/>
      <c r="C80" s="215"/>
      <c r="D80" s="8"/>
      <c r="E80" s="8"/>
      <c r="F80" s="8"/>
      <c r="G80" s="8"/>
      <c r="H80" s="36"/>
      <c r="I80" s="35"/>
      <c r="J80" s="35"/>
      <c r="K80" s="35"/>
      <c r="L80" s="35"/>
      <c r="M80" s="23"/>
    </row>
    <row r="81" spans="1:13" ht="15.75" x14ac:dyDescent="0.25">
      <c r="A81" s="216" t="s">
        <v>23</v>
      </c>
      <c r="B81" s="215"/>
      <c r="C81" s="215"/>
      <c r="D81" s="8"/>
      <c r="E81" s="8"/>
      <c r="F81" s="8"/>
      <c r="G81" s="8"/>
      <c r="H81" s="36"/>
      <c r="I81" s="35"/>
      <c r="J81" s="35"/>
      <c r="K81" s="35"/>
      <c r="L81" s="35"/>
      <c r="M81" s="23"/>
    </row>
    <row r="82" spans="1:13" ht="15.75" x14ac:dyDescent="0.25">
      <c r="A82" s="215" t="s">
        <v>14</v>
      </c>
      <c r="B82" s="215"/>
      <c r="C82" s="215"/>
      <c r="D82" s="8"/>
      <c r="E82" s="8"/>
      <c r="F82" s="8"/>
      <c r="G82" s="8"/>
      <c r="H82" s="36">
        <v>0</v>
      </c>
      <c r="I82" s="35">
        <v>0</v>
      </c>
      <c r="J82" s="35">
        <v>0</v>
      </c>
      <c r="K82" s="35">
        <v>0</v>
      </c>
      <c r="L82" s="35">
        <v>0</v>
      </c>
      <c r="M82" s="23">
        <f>SUM(H82:L82)</f>
        <v>0</v>
      </c>
    </row>
    <row r="83" spans="1:13" ht="15.75" x14ac:dyDescent="0.25">
      <c r="A83" s="215" t="s">
        <v>25</v>
      </c>
      <c r="B83" s="215"/>
      <c r="C83" s="215"/>
      <c r="D83" s="8"/>
      <c r="E83" s="8"/>
      <c r="F83" s="8"/>
      <c r="G83" s="8"/>
      <c r="H83" s="36">
        <v>0</v>
      </c>
      <c r="I83" s="35">
        <v>0</v>
      </c>
      <c r="J83" s="35">
        <v>0</v>
      </c>
      <c r="K83" s="35">
        <v>0</v>
      </c>
      <c r="L83" s="35">
        <v>0</v>
      </c>
      <c r="M83" s="23">
        <f>SUM(H83:L83)</f>
        <v>0</v>
      </c>
    </row>
    <row r="84" spans="1:13" ht="6.75" customHeight="1" x14ac:dyDescent="0.25">
      <c r="A84" s="215"/>
      <c r="B84" s="215"/>
      <c r="C84" s="215"/>
      <c r="D84" s="8"/>
      <c r="E84" s="8"/>
      <c r="F84" s="8"/>
      <c r="G84" s="8"/>
      <c r="H84" s="36"/>
      <c r="I84" s="35"/>
      <c r="J84" s="35"/>
      <c r="K84" s="35"/>
      <c r="L84" s="35"/>
      <c r="M84" s="23"/>
    </row>
    <row r="85" spans="1:13" s="43" customFormat="1" ht="15.75" x14ac:dyDescent="0.25">
      <c r="A85" s="217" t="s">
        <v>15</v>
      </c>
      <c r="B85" s="217"/>
      <c r="C85" s="217"/>
      <c r="D85" s="40"/>
      <c r="E85" s="40"/>
      <c r="F85" s="40"/>
      <c r="G85" s="40"/>
      <c r="H85" s="44">
        <f t="shared" ref="H85:M85" si="13">SUM(H82:H84)</f>
        <v>0</v>
      </c>
      <c r="I85" s="44">
        <f t="shared" si="13"/>
        <v>0</v>
      </c>
      <c r="J85" s="44">
        <f t="shared" si="13"/>
        <v>0</v>
      </c>
      <c r="K85" s="44">
        <f t="shared" si="13"/>
        <v>0</v>
      </c>
      <c r="L85" s="44">
        <f t="shared" si="13"/>
        <v>0</v>
      </c>
      <c r="M85" s="42">
        <f t="shared" si="13"/>
        <v>0</v>
      </c>
    </row>
    <row r="86" spans="1:13" ht="15.75" x14ac:dyDescent="0.25">
      <c r="A86" s="215"/>
      <c r="B86" s="215"/>
      <c r="C86" s="215"/>
      <c r="D86" s="8"/>
      <c r="E86" s="8"/>
      <c r="F86" s="8"/>
      <c r="G86" s="8"/>
      <c r="H86" s="36"/>
      <c r="I86" s="35"/>
      <c r="J86" s="35"/>
      <c r="K86" s="35"/>
      <c r="L86" s="35"/>
      <c r="M86" s="23"/>
    </row>
    <row r="87" spans="1:13" ht="16.5" thickBot="1" x14ac:dyDescent="0.3">
      <c r="A87" s="216" t="s">
        <v>80</v>
      </c>
      <c r="B87" s="215"/>
      <c r="C87" s="215"/>
      <c r="D87" s="8"/>
      <c r="E87" s="8"/>
      <c r="F87" s="8"/>
      <c r="G87" s="8"/>
      <c r="H87" s="36"/>
      <c r="I87" s="35"/>
      <c r="J87" s="35"/>
      <c r="K87" s="35"/>
      <c r="L87" s="35"/>
      <c r="M87" s="23"/>
    </row>
    <row r="88" spans="1:13" ht="15.75" x14ac:dyDescent="0.25">
      <c r="A88" s="219" t="s">
        <v>96</v>
      </c>
      <c r="B88" s="220"/>
      <c r="C88" s="220"/>
      <c r="D88" s="81"/>
      <c r="E88" s="81"/>
      <c r="F88" s="81"/>
      <c r="G88" s="81"/>
      <c r="H88" s="82">
        <v>0</v>
      </c>
      <c r="I88" s="82">
        <v>0</v>
      </c>
      <c r="J88" s="82">
        <v>0</v>
      </c>
      <c r="K88" s="82">
        <v>0</v>
      </c>
      <c r="L88" s="82">
        <v>0</v>
      </c>
      <c r="M88" s="83">
        <f t="shared" ref="M88:M97" si="14">SUM(H88:L88)</f>
        <v>0</v>
      </c>
    </row>
    <row r="89" spans="1:13" ht="16.5" thickBot="1" x14ac:dyDescent="0.3">
      <c r="A89" s="221" t="s">
        <v>97</v>
      </c>
      <c r="B89" s="222"/>
      <c r="C89" s="222"/>
      <c r="D89" s="84"/>
      <c r="E89" s="84"/>
      <c r="F89" s="84"/>
      <c r="G89" s="84"/>
      <c r="H89" s="85">
        <v>0</v>
      </c>
      <c r="I89" s="85">
        <v>0</v>
      </c>
      <c r="J89" s="85">
        <v>0</v>
      </c>
      <c r="K89" s="85">
        <v>0</v>
      </c>
      <c r="L89" s="85">
        <v>0</v>
      </c>
      <c r="M89" s="86">
        <f t="shared" si="14"/>
        <v>0</v>
      </c>
    </row>
    <row r="90" spans="1:13" ht="15.75" x14ac:dyDescent="0.25">
      <c r="A90" s="215" t="s">
        <v>98</v>
      </c>
      <c r="B90" s="215"/>
      <c r="C90" s="215"/>
      <c r="D90" s="8"/>
      <c r="E90" s="8"/>
      <c r="F90" s="8"/>
      <c r="G90" s="8"/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23">
        <f t="shared" si="14"/>
        <v>0</v>
      </c>
    </row>
    <row r="91" spans="1:13" ht="16.5" thickBot="1" x14ac:dyDescent="0.3">
      <c r="A91" s="215" t="s">
        <v>99</v>
      </c>
      <c r="B91" s="215"/>
      <c r="C91" s="215"/>
      <c r="D91" s="8"/>
      <c r="E91" s="8"/>
      <c r="F91" s="8"/>
      <c r="G91" s="8"/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23">
        <f t="shared" si="14"/>
        <v>0</v>
      </c>
    </row>
    <row r="92" spans="1:13" ht="15.75" x14ac:dyDescent="0.25">
      <c r="A92" s="219" t="s">
        <v>100</v>
      </c>
      <c r="B92" s="220"/>
      <c r="C92" s="220"/>
      <c r="D92" s="81"/>
      <c r="E92" s="81"/>
      <c r="F92" s="81"/>
      <c r="G92" s="81"/>
      <c r="H92" s="82">
        <v>0</v>
      </c>
      <c r="I92" s="82">
        <v>0</v>
      </c>
      <c r="J92" s="82">
        <v>0</v>
      </c>
      <c r="K92" s="82">
        <v>0</v>
      </c>
      <c r="L92" s="82">
        <v>0</v>
      </c>
      <c r="M92" s="83">
        <f t="shared" si="14"/>
        <v>0</v>
      </c>
    </row>
    <row r="93" spans="1:13" ht="16.5" thickBot="1" x14ac:dyDescent="0.3">
      <c r="A93" s="221" t="s">
        <v>101</v>
      </c>
      <c r="B93" s="222"/>
      <c r="C93" s="222"/>
      <c r="D93" s="84"/>
      <c r="E93" s="84"/>
      <c r="F93" s="84"/>
      <c r="G93" s="84"/>
      <c r="H93" s="85">
        <v>0</v>
      </c>
      <c r="I93" s="85">
        <v>0</v>
      </c>
      <c r="J93" s="85">
        <v>0</v>
      </c>
      <c r="K93" s="85">
        <v>0</v>
      </c>
      <c r="L93" s="85">
        <v>0</v>
      </c>
      <c r="M93" s="86">
        <f t="shared" si="14"/>
        <v>0</v>
      </c>
    </row>
    <row r="94" spans="1:13" ht="15.75" x14ac:dyDescent="0.25">
      <c r="A94" s="215" t="s">
        <v>102</v>
      </c>
      <c r="B94" s="215"/>
      <c r="C94" s="215"/>
      <c r="D94" s="8"/>
      <c r="E94" s="8"/>
      <c r="F94" s="8"/>
      <c r="G94" s="8"/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23">
        <f t="shared" si="14"/>
        <v>0</v>
      </c>
    </row>
    <row r="95" spans="1:13" ht="16.5" thickBot="1" x14ac:dyDescent="0.3">
      <c r="A95" s="215" t="s">
        <v>103</v>
      </c>
      <c r="B95" s="215"/>
      <c r="C95" s="215"/>
      <c r="D95" s="8"/>
      <c r="E95" s="8"/>
      <c r="F95" s="8"/>
      <c r="G95" s="8"/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23">
        <f t="shared" si="14"/>
        <v>0</v>
      </c>
    </row>
    <row r="96" spans="1:13" ht="15.75" x14ac:dyDescent="0.25">
      <c r="A96" s="219" t="s">
        <v>104</v>
      </c>
      <c r="B96" s="220"/>
      <c r="C96" s="220"/>
      <c r="D96" s="81"/>
      <c r="E96" s="81"/>
      <c r="F96" s="81"/>
      <c r="G96" s="81"/>
      <c r="H96" s="82">
        <v>0</v>
      </c>
      <c r="I96" s="82">
        <v>0</v>
      </c>
      <c r="J96" s="82">
        <v>0</v>
      </c>
      <c r="K96" s="82">
        <v>0</v>
      </c>
      <c r="L96" s="82">
        <v>0</v>
      </c>
      <c r="M96" s="83">
        <f t="shared" si="14"/>
        <v>0</v>
      </c>
    </row>
    <row r="97" spans="1:13" ht="16.5" thickBot="1" x14ac:dyDescent="0.3">
      <c r="A97" s="221" t="s">
        <v>105</v>
      </c>
      <c r="B97" s="222"/>
      <c r="C97" s="222"/>
      <c r="D97" s="84"/>
      <c r="E97" s="84"/>
      <c r="F97" s="84"/>
      <c r="G97" s="84"/>
      <c r="H97" s="85">
        <v>0</v>
      </c>
      <c r="I97" s="85">
        <v>0</v>
      </c>
      <c r="J97" s="85">
        <v>0</v>
      </c>
      <c r="K97" s="85">
        <v>0</v>
      </c>
      <c r="L97" s="85">
        <v>0</v>
      </c>
      <c r="M97" s="86">
        <f t="shared" si="14"/>
        <v>0</v>
      </c>
    </row>
    <row r="98" spans="1:13" ht="6" customHeight="1" x14ac:dyDescent="0.25">
      <c r="A98" s="215"/>
      <c r="B98" s="215"/>
      <c r="C98" s="215"/>
      <c r="D98" s="8"/>
      <c r="E98" s="8"/>
      <c r="F98" s="8"/>
      <c r="G98" s="8"/>
      <c r="H98" s="36"/>
      <c r="I98" s="35"/>
      <c r="J98" s="35"/>
      <c r="K98" s="35"/>
      <c r="L98" s="35"/>
      <c r="M98" s="23"/>
    </row>
    <row r="99" spans="1:13" s="43" customFormat="1" ht="15.75" x14ac:dyDescent="0.25">
      <c r="A99" s="217" t="s">
        <v>72</v>
      </c>
      <c r="B99" s="217"/>
      <c r="C99" s="217"/>
      <c r="D99" s="40"/>
      <c r="E99" s="40"/>
      <c r="F99" s="40"/>
      <c r="G99" s="40"/>
      <c r="H99" s="44">
        <f t="shared" ref="H99:M99" si="15">SUM(H88:H98)</f>
        <v>0</v>
      </c>
      <c r="I99" s="44">
        <f t="shared" si="15"/>
        <v>0</v>
      </c>
      <c r="J99" s="44">
        <f t="shared" si="15"/>
        <v>0</v>
      </c>
      <c r="K99" s="44">
        <f t="shared" si="15"/>
        <v>0</v>
      </c>
      <c r="L99" s="44">
        <f t="shared" si="15"/>
        <v>0</v>
      </c>
      <c r="M99" s="45">
        <f t="shared" si="15"/>
        <v>0</v>
      </c>
    </row>
    <row r="100" spans="1:13" ht="15.75" x14ac:dyDescent="0.25">
      <c r="A100" s="215"/>
      <c r="B100" s="215"/>
      <c r="C100" s="215"/>
      <c r="D100" s="8"/>
      <c r="E100" s="8"/>
      <c r="F100" s="8"/>
      <c r="G100" s="8"/>
      <c r="H100" s="36"/>
      <c r="I100" s="35"/>
      <c r="J100" s="35"/>
      <c r="K100" s="35"/>
      <c r="L100" s="35"/>
      <c r="M100" s="23"/>
    </row>
    <row r="101" spans="1:13" ht="15.75" x14ac:dyDescent="0.25">
      <c r="A101" s="216" t="s">
        <v>24</v>
      </c>
      <c r="B101" s="215"/>
      <c r="C101" s="215"/>
      <c r="D101" s="8"/>
      <c r="E101" s="8"/>
      <c r="F101" s="8"/>
      <c r="G101" s="8"/>
      <c r="H101" s="36"/>
      <c r="I101" s="35"/>
      <c r="J101" s="35"/>
      <c r="K101" s="35"/>
      <c r="L101" s="35"/>
      <c r="M101" s="23"/>
    </row>
    <row r="102" spans="1:13" ht="15.75" x14ac:dyDescent="0.25">
      <c r="A102" s="215" t="s">
        <v>39</v>
      </c>
      <c r="B102" s="215"/>
      <c r="C102" s="215"/>
      <c r="D102" s="30" t="s">
        <v>35</v>
      </c>
      <c r="E102" s="30" t="s">
        <v>86</v>
      </c>
      <c r="F102" s="8"/>
      <c r="G102" s="8"/>
      <c r="H102" s="36"/>
      <c r="I102" s="35"/>
      <c r="J102" s="35"/>
      <c r="K102" s="35"/>
      <c r="L102" s="35"/>
      <c r="M102" s="23"/>
    </row>
    <row r="103" spans="1:13" ht="15.75" x14ac:dyDescent="0.25">
      <c r="A103" s="215" t="s">
        <v>36</v>
      </c>
      <c r="B103" s="215"/>
      <c r="C103" s="215"/>
      <c r="D103" s="46">
        <v>0</v>
      </c>
      <c r="E103" s="47">
        <v>0</v>
      </c>
      <c r="F103" s="9"/>
      <c r="G103" s="9"/>
      <c r="H103" s="36">
        <f>D103*E103</f>
        <v>0</v>
      </c>
      <c r="I103" s="35">
        <f>H103*1.08</f>
        <v>0</v>
      </c>
      <c r="J103" s="35">
        <f t="shared" ref="J103:L104" si="16">I103*1.08</f>
        <v>0</v>
      </c>
      <c r="K103" s="35">
        <f t="shared" si="16"/>
        <v>0</v>
      </c>
      <c r="L103" s="35">
        <f t="shared" si="16"/>
        <v>0</v>
      </c>
      <c r="M103" s="23">
        <f>SUM(H103:L103)</f>
        <v>0</v>
      </c>
    </row>
    <row r="104" spans="1:13" ht="15.75" x14ac:dyDescent="0.25">
      <c r="A104" s="218" t="s">
        <v>37</v>
      </c>
      <c r="B104" s="218"/>
      <c r="C104" s="218"/>
      <c r="D104" s="46">
        <v>0</v>
      </c>
      <c r="E104" s="47">
        <v>0</v>
      </c>
      <c r="F104" s="8"/>
      <c r="G104" s="8"/>
      <c r="H104" s="36">
        <f>D104*E104</f>
        <v>0</v>
      </c>
      <c r="I104" s="35">
        <f>H104*1.08</f>
        <v>0</v>
      </c>
      <c r="J104" s="35">
        <f t="shared" si="16"/>
        <v>0</v>
      </c>
      <c r="K104" s="35">
        <f t="shared" si="16"/>
        <v>0</v>
      </c>
      <c r="L104" s="35">
        <f t="shared" si="16"/>
        <v>0</v>
      </c>
      <c r="M104" s="23">
        <f>SUM(H104:L104)</f>
        <v>0</v>
      </c>
    </row>
    <row r="105" spans="1:13" ht="15.75" x14ac:dyDescent="0.25">
      <c r="A105" s="215" t="s">
        <v>95</v>
      </c>
      <c r="B105" s="215"/>
      <c r="C105" s="215"/>
      <c r="D105" s="46">
        <v>0</v>
      </c>
      <c r="E105" s="48">
        <v>146</v>
      </c>
      <c r="F105" s="8"/>
      <c r="G105" s="8"/>
      <c r="H105" s="36">
        <f>D105*E105</f>
        <v>0</v>
      </c>
      <c r="I105" s="35">
        <f>H105</f>
        <v>0</v>
      </c>
      <c r="J105" s="35">
        <f t="shared" ref="J105:L105" si="17">I105</f>
        <v>0</v>
      </c>
      <c r="K105" s="35">
        <f t="shared" si="17"/>
        <v>0</v>
      </c>
      <c r="L105" s="35">
        <f t="shared" si="17"/>
        <v>0</v>
      </c>
      <c r="M105" s="23">
        <f>SUM(H105:L105)</f>
        <v>0</v>
      </c>
    </row>
    <row r="106" spans="1:13" ht="15.75" x14ac:dyDescent="0.25">
      <c r="A106" s="215" t="s">
        <v>94</v>
      </c>
      <c r="B106" s="215"/>
      <c r="C106" s="215"/>
      <c r="D106" s="49" t="s">
        <v>3</v>
      </c>
      <c r="E106" s="49"/>
      <c r="F106" s="49"/>
      <c r="G106" s="49"/>
      <c r="H106" s="36"/>
      <c r="I106" s="22"/>
      <c r="J106" s="22"/>
      <c r="K106" s="22"/>
      <c r="L106" s="22"/>
      <c r="M106" s="23"/>
    </row>
    <row r="107" spans="1:13" s="50" customFormat="1" ht="15.75" x14ac:dyDescent="0.25">
      <c r="A107" s="215" t="s">
        <v>160</v>
      </c>
      <c r="B107" s="215"/>
      <c r="C107" s="215"/>
      <c r="D107" s="8">
        <v>0</v>
      </c>
      <c r="E107" s="8"/>
      <c r="F107" s="8"/>
      <c r="G107" s="8"/>
      <c r="H107" s="4">
        <f>2724*$D$107</f>
        <v>0</v>
      </c>
      <c r="I107" s="35">
        <f>H107</f>
        <v>0</v>
      </c>
      <c r="J107" s="35">
        <f t="shared" ref="J107:L107" si="18">I107</f>
        <v>0</v>
      </c>
      <c r="K107" s="35">
        <f t="shared" si="18"/>
        <v>0</v>
      </c>
      <c r="L107" s="35">
        <f t="shared" si="18"/>
        <v>0</v>
      </c>
      <c r="M107" s="5">
        <f>SUM(H107:L107)</f>
        <v>0</v>
      </c>
    </row>
    <row r="108" spans="1:13" ht="15.75" x14ac:dyDescent="0.25">
      <c r="A108" s="62"/>
      <c r="B108" s="62"/>
      <c r="C108" s="62"/>
      <c r="D108" s="49"/>
      <c r="E108" s="49"/>
      <c r="F108" s="49"/>
      <c r="G108" s="51" t="s">
        <v>81</v>
      </c>
      <c r="H108" s="44">
        <f>SUM(H103:H107)</f>
        <v>0</v>
      </c>
      <c r="I108" s="44">
        <f t="shared" ref="I108:M108" si="19">SUM(I103:I107)</f>
        <v>0</v>
      </c>
      <c r="J108" s="44">
        <f t="shared" si="19"/>
        <v>0</v>
      </c>
      <c r="K108" s="44">
        <f t="shared" si="19"/>
        <v>0</v>
      </c>
      <c r="L108" s="44">
        <f t="shared" si="19"/>
        <v>0</v>
      </c>
      <c r="M108" s="45">
        <f t="shared" si="19"/>
        <v>0</v>
      </c>
    </row>
    <row r="109" spans="1:13" s="50" customFormat="1" ht="15.75" x14ac:dyDescent="0.25">
      <c r="A109" s="215" t="s">
        <v>73</v>
      </c>
      <c r="B109" s="215"/>
      <c r="C109" s="215"/>
      <c r="D109" s="8"/>
      <c r="E109" s="8"/>
      <c r="F109" s="8"/>
      <c r="G109" s="8"/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5">
        <f t="shared" ref="M109:M112" si="20">SUM(H109:L109)</f>
        <v>0</v>
      </c>
    </row>
    <row r="110" spans="1:13" s="50" customFormat="1" ht="15.75" x14ac:dyDescent="0.25">
      <c r="A110" s="215" t="s">
        <v>74</v>
      </c>
      <c r="B110" s="215"/>
      <c r="C110" s="215"/>
      <c r="D110" s="8"/>
      <c r="E110" s="8"/>
      <c r="F110" s="8"/>
      <c r="G110" s="8"/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5">
        <f t="shared" si="20"/>
        <v>0</v>
      </c>
    </row>
    <row r="111" spans="1:13" s="50" customFormat="1" ht="15.75" x14ac:dyDescent="0.25">
      <c r="A111" s="215" t="s">
        <v>75</v>
      </c>
      <c r="B111" s="215"/>
      <c r="C111" s="215"/>
      <c r="D111" s="8"/>
      <c r="E111" s="8"/>
      <c r="F111" s="8"/>
      <c r="G111" s="8"/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5">
        <f t="shared" si="20"/>
        <v>0</v>
      </c>
    </row>
    <row r="112" spans="1:13" s="50" customFormat="1" ht="15.75" x14ac:dyDescent="0.25">
      <c r="A112" s="215" t="s">
        <v>76</v>
      </c>
      <c r="B112" s="215"/>
      <c r="C112" s="215"/>
      <c r="D112" s="8"/>
      <c r="E112" s="8"/>
      <c r="F112" s="8"/>
      <c r="G112" s="8"/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5">
        <f t="shared" si="20"/>
        <v>0</v>
      </c>
    </row>
    <row r="113" spans="1:13" ht="6.75" customHeight="1" x14ac:dyDescent="0.25">
      <c r="A113" s="215"/>
      <c r="B113" s="215"/>
      <c r="C113" s="215"/>
      <c r="D113" s="8"/>
      <c r="E113" s="8"/>
      <c r="F113" s="8"/>
      <c r="G113" s="8"/>
      <c r="H113" s="36"/>
      <c r="I113" s="35"/>
      <c r="J113" s="35"/>
      <c r="K113" s="35"/>
      <c r="L113" s="35"/>
      <c r="M113" s="23"/>
    </row>
    <row r="114" spans="1:13" s="43" customFormat="1" ht="15.75" x14ac:dyDescent="0.25">
      <c r="A114" s="217" t="s">
        <v>16</v>
      </c>
      <c r="B114" s="217"/>
      <c r="C114" s="217"/>
      <c r="D114" s="40"/>
      <c r="E114" s="40"/>
      <c r="F114" s="40"/>
      <c r="G114" s="40"/>
      <c r="H114" s="52">
        <f>SUM(H108:H113)</f>
        <v>0</v>
      </c>
      <c r="I114" s="52">
        <f t="shared" ref="I114:M114" si="21">SUM(I108:I113)</f>
        <v>0</v>
      </c>
      <c r="J114" s="52">
        <f t="shared" si="21"/>
        <v>0</v>
      </c>
      <c r="K114" s="52">
        <f t="shared" si="21"/>
        <v>0</v>
      </c>
      <c r="L114" s="52">
        <f t="shared" si="21"/>
        <v>0</v>
      </c>
      <c r="M114" s="53">
        <f t="shared" si="21"/>
        <v>0</v>
      </c>
    </row>
    <row r="115" spans="1:13" ht="6.75" customHeight="1" x14ac:dyDescent="0.25">
      <c r="A115" s="215"/>
      <c r="B115" s="215"/>
      <c r="C115" s="215"/>
      <c r="D115" s="8"/>
      <c r="E115" s="8"/>
      <c r="F115" s="8"/>
      <c r="G115" s="8"/>
      <c r="H115" s="36"/>
      <c r="I115" s="35"/>
      <c r="J115" s="35"/>
      <c r="K115" s="35"/>
      <c r="L115" s="35"/>
      <c r="M115" s="23"/>
    </row>
    <row r="116" spans="1:13" s="43" customFormat="1" ht="15.75" x14ac:dyDescent="0.25">
      <c r="A116" s="217" t="s">
        <v>17</v>
      </c>
      <c r="B116" s="217"/>
      <c r="C116" s="217"/>
      <c r="D116" s="40"/>
      <c r="E116" s="40"/>
      <c r="F116" s="40"/>
      <c r="G116" s="40"/>
      <c r="H116" s="41">
        <f t="shared" ref="H116:M116" si="22">SUM(H43,H51,H58,H64,H71,H79,H85,H99,H114)</f>
        <v>0</v>
      </c>
      <c r="I116" s="41">
        <f t="shared" si="22"/>
        <v>0</v>
      </c>
      <c r="J116" s="41">
        <f t="shared" si="22"/>
        <v>0</v>
      </c>
      <c r="K116" s="41">
        <f t="shared" si="22"/>
        <v>0</v>
      </c>
      <c r="L116" s="41">
        <f t="shared" si="22"/>
        <v>0</v>
      </c>
      <c r="M116" s="42">
        <f t="shared" si="22"/>
        <v>0</v>
      </c>
    </row>
    <row r="117" spans="1:13" ht="6" customHeight="1" x14ac:dyDescent="0.25">
      <c r="A117" s="215"/>
      <c r="B117" s="215"/>
      <c r="C117" s="215"/>
      <c r="D117" s="8"/>
      <c r="E117" s="8"/>
      <c r="F117" s="8"/>
      <c r="G117" s="8"/>
      <c r="H117" s="36"/>
      <c r="I117" s="35"/>
      <c r="J117" s="35"/>
      <c r="K117" s="35"/>
      <c r="L117" s="35"/>
      <c r="M117" s="23"/>
    </row>
    <row r="118" spans="1:13" ht="15.75" x14ac:dyDescent="0.25">
      <c r="A118" s="216" t="s">
        <v>31</v>
      </c>
      <c r="B118" s="215"/>
      <c r="C118" s="215"/>
      <c r="D118" s="8"/>
      <c r="E118" s="8"/>
      <c r="F118" s="8"/>
      <c r="G118" s="8"/>
      <c r="H118" s="36"/>
      <c r="I118" s="35"/>
      <c r="J118" s="35"/>
      <c r="K118" s="35"/>
      <c r="L118" s="35"/>
      <c r="M118" s="23"/>
    </row>
    <row r="119" spans="1:13" ht="15.75" x14ac:dyDescent="0.25">
      <c r="A119" s="215"/>
      <c r="B119" s="215"/>
      <c r="C119" s="215"/>
      <c r="D119" s="49" t="s">
        <v>93</v>
      </c>
      <c r="E119" s="54" t="s">
        <v>92</v>
      </c>
      <c r="F119" s="49"/>
      <c r="G119" s="49"/>
      <c r="H119" s="36"/>
      <c r="I119" s="22"/>
      <c r="J119" s="22"/>
      <c r="K119" s="22"/>
      <c r="L119" s="22"/>
      <c r="M119" s="23"/>
    </row>
    <row r="120" spans="1:13" ht="15.75" x14ac:dyDescent="0.25">
      <c r="A120" s="215" t="s">
        <v>44</v>
      </c>
      <c r="B120" s="215"/>
      <c r="C120" s="215"/>
      <c r="D120" s="55">
        <f>VLOOKUP(A120, 'Source-Protected'!A5:B20, 2, FALSE)</f>
        <v>0.56999999999999995</v>
      </c>
      <c r="E120" s="56" t="s">
        <v>90</v>
      </c>
      <c r="F120" s="57"/>
      <c r="G120" s="57"/>
      <c r="H120" s="36">
        <f>IF($E$120="TDC",$D$120*H116,IF($E$120="MTDC",$D$120*H124,$D$120*H116))</f>
        <v>0</v>
      </c>
      <c r="I120" s="36">
        <f>IF($E$120="TDC",$D$120*I116,IF($E$120="MTDC",$D$120*I124,$D$120*I116))</f>
        <v>0</v>
      </c>
      <c r="J120" s="36">
        <f>IF($E$120="TDC",$D$120*J116,IF($E$120="MTDC",$D$120*J124,$D$120*J116))</f>
        <v>0</v>
      </c>
      <c r="K120" s="36">
        <f>IF($E$120="TDC",$D$120*K116,IF($E$120="MTDC",$D$120*K124,$D$120*K116))</f>
        <v>0</v>
      </c>
      <c r="L120" s="36">
        <f>IF($E$120="TDC",$D$120*L116,IF($E$120="MTDC",$D$120*L124,$D$120*L116))</f>
        <v>0</v>
      </c>
      <c r="M120" s="35">
        <f>SUM(H120:L120)</f>
        <v>0</v>
      </c>
    </row>
    <row r="121" spans="1:13" ht="6.75" customHeight="1" thickBot="1" x14ac:dyDescent="0.3">
      <c r="A121" s="215"/>
      <c r="B121" s="215"/>
      <c r="C121" s="215"/>
      <c r="D121" s="8"/>
      <c r="E121" s="8"/>
      <c r="F121" s="8"/>
      <c r="G121" s="8"/>
      <c r="H121" s="36"/>
      <c r="I121" s="35"/>
      <c r="J121" s="35"/>
      <c r="K121" s="35"/>
      <c r="L121" s="35"/>
      <c r="M121" s="23"/>
    </row>
    <row r="122" spans="1:13" s="43" customFormat="1" ht="16.5" thickBot="1" x14ac:dyDescent="0.3">
      <c r="A122" s="217" t="s">
        <v>140</v>
      </c>
      <c r="B122" s="217"/>
      <c r="C122" s="217"/>
      <c r="D122" s="40"/>
      <c r="E122" s="40"/>
      <c r="F122" s="40"/>
      <c r="G122" s="40"/>
      <c r="H122" s="58">
        <f t="shared" ref="H122:M122" si="23">SUM(H116+H120)</f>
        <v>0</v>
      </c>
      <c r="I122" s="58">
        <f t="shared" si="23"/>
        <v>0</v>
      </c>
      <c r="J122" s="58">
        <f t="shared" si="23"/>
        <v>0</v>
      </c>
      <c r="K122" s="58">
        <f t="shared" si="23"/>
        <v>0</v>
      </c>
      <c r="L122" s="58">
        <f t="shared" si="23"/>
        <v>0</v>
      </c>
      <c r="M122" s="58">
        <f t="shared" si="23"/>
        <v>0</v>
      </c>
    </row>
    <row r="123" spans="1:13" s="43" customFormat="1" ht="15.75" x14ac:dyDescent="0.25">
      <c r="A123" s="216"/>
      <c r="B123" s="215"/>
      <c r="C123" s="215"/>
      <c r="D123" s="40"/>
      <c r="E123" s="40"/>
      <c r="F123" s="40"/>
      <c r="G123" s="40"/>
      <c r="H123" s="59"/>
      <c r="I123" s="59"/>
      <c r="J123" s="59"/>
      <c r="K123" s="59"/>
      <c r="L123" s="59"/>
      <c r="M123" s="60"/>
    </row>
    <row r="124" spans="1:13" ht="15.75" x14ac:dyDescent="0.25">
      <c r="B124" s="16"/>
      <c r="C124" s="16"/>
      <c r="D124" s="8"/>
      <c r="E124" s="8"/>
      <c r="F124" s="8"/>
      <c r="G124" s="51" t="s">
        <v>111</v>
      </c>
      <c r="H124" s="61">
        <f>H116-SUM(H108,H79,H85,H89,H91,H93,H95,H97)</f>
        <v>0</v>
      </c>
      <c r="I124" s="61">
        <f t="shared" ref="I124:L124" si="24">I116-SUM(I108,I79,I85,I89,I91,I93,I95,I97)</f>
        <v>0</v>
      </c>
      <c r="J124" s="61">
        <f t="shared" si="24"/>
        <v>0</v>
      </c>
      <c r="K124" s="61">
        <f t="shared" si="24"/>
        <v>0</v>
      </c>
      <c r="L124" s="61">
        <f t="shared" si="24"/>
        <v>0</v>
      </c>
      <c r="M124" s="61">
        <f>SUM(H124:L124)</f>
        <v>0</v>
      </c>
    </row>
    <row r="125" spans="1:13" ht="15.75" x14ac:dyDescent="0.25">
      <c r="A125" s="63"/>
      <c r="B125" s="62"/>
      <c r="C125" s="62"/>
      <c r="D125" s="8"/>
      <c r="E125" s="8"/>
      <c r="F125" s="8"/>
      <c r="G125" s="8"/>
      <c r="H125" s="61"/>
      <c r="I125" s="61"/>
      <c r="J125" s="61"/>
      <c r="K125" s="61"/>
      <c r="L125" s="61"/>
      <c r="M125" s="61"/>
    </row>
    <row r="126" spans="1:13" ht="15.75" x14ac:dyDescent="0.25">
      <c r="A126" s="8"/>
      <c r="B126" s="8"/>
      <c r="C126" s="8"/>
      <c r="D126" s="8"/>
      <c r="E126" s="8"/>
      <c r="F126" s="8"/>
      <c r="G126" s="182" t="s">
        <v>149</v>
      </c>
      <c r="H126" s="228"/>
      <c r="I126" s="228"/>
      <c r="J126" s="228"/>
      <c r="K126" s="228"/>
      <c r="L126" s="228"/>
      <c r="M126" s="228"/>
    </row>
    <row r="127" spans="1:13" ht="15.75" x14ac:dyDescent="0.25">
      <c r="A127" s="8"/>
      <c r="B127" s="8"/>
      <c r="C127" s="8"/>
      <c r="D127" s="8"/>
      <c r="E127" s="8"/>
      <c r="F127" s="8"/>
      <c r="G127" s="51" t="s">
        <v>106</v>
      </c>
      <c r="H127" s="67">
        <f>H79</f>
        <v>0</v>
      </c>
      <c r="I127" s="68">
        <f t="shared" ref="I127:L127" si="25">I79</f>
        <v>0</v>
      </c>
      <c r="J127" s="68">
        <f t="shared" si="25"/>
        <v>0</v>
      </c>
      <c r="K127" s="68">
        <f t="shared" si="25"/>
        <v>0</v>
      </c>
      <c r="L127" s="68">
        <f t="shared" si="25"/>
        <v>0</v>
      </c>
      <c r="M127" s="69">
        <f>SUM(H127:L127)</f>
        <v>0</v>
      </c>
    </row>
    <row r="128" spans="1:13" ht="15.75" x14ac:dyDescent="0.25">
      <c r="A128" s="8"/>
      <c r="B128" s="8"/>
      <c r="C128" s="8"/>
      <c r="D128" s="8"/>
      <c r="E128" s="8"/>
      <c r="F128" s="8"/>
      <c r="G128" s="51" t="s">
        <v>107</v>
      </c>
      <c r="H128" s="70">
        <f>H85</f>
        <v>0</v>
      </c>
      <c r="I128" s="71">
        <f t="shared" ref="I128:L128" si="26">I85</f>
        <v>0</v>
      </c>
      <c r="J128" s="71">
        <f t="shared" si="26"/>
        <v>0</v>
      </c>
      <c r="K128" s="71">
        <f t="shared" si="26"/>
        <v>0</v>
      </c>
      <c r="L128" s="71">
        <f t="shared" si="26"/>
        <v>0</v>
      </c>
      <c r="M128" s="72">
        <f t="shared" ref="M128:M131" si="27">SUM(H128:L128)</f>
        <v>0</v>
      </c>
    </row>
    <row r="129" spans="1:13" ht="15.75" x14ac:dyDescent="0.25">
      <c r="A129" s="8"/>
      <c r="B129" s="8"/>
      <c r="C129" s="8"/>
      <c r="D129" s="8"/>
      <c r="E129" s="8"/>
      <c r="F129" s="8"/>
      <c r="G129" s="51" t="s">
        <v>108</v>
      </c>
      <c r="H129" s="73">
        <f>H108</f>
        <v>0</v>
      </c>
      <c r="I129" s="74">
        <f t="shared" ref="I129:L129" si="28">I108</f>
        <v>0</v>
      </c>
      <c r="J129" s="74">
        <f t="shared" si="28"/>
        <v>0</v>
      </c>
      <c r="K129" s="74">
        <f t="shared" si="28"/>
        <v>0</v>
      </c>
      <c r="L129" s="74">
        <f t="shared" si="28"/>
        <v>0</v>
      </c>
      <c r="M129" s="72">
        <f t="shared" si="27"/>
        <v>0</v>
      </c>
    </row>
    <row r="130" spans="1:13" ht="15.75" x14ac:dyDescent="0.25">
      <c r="A130" s="8"/>
      <c r="B130" s="8"/>
      <c r="C130" s="8"/>
      <c r="D130" s="8"/>
      <c r="E130" s="8"/>
      <c r="F130" s="8"/>
      <c r="G130" s="51" t="s">
        <v>109</v>
      </c>
      <c r="H130" s="75">
        <f>SUM(H88,H90,H92,H94,H96)</f>
        <v>0</v>
      </c>
      <c r="I130" s="76">
        <f t="shared" ref="I130:L130" si="29">SUM(I88,I90,I92,I94,I96)</f>
        <v>0</v>
      </c>
      <c r="J130" s="76">
        <f t="shared" si="29"/>
        <v>0</v>
      </c>
      <c r="K130" s="76">
        <f t="shared" si="29"/>
        <v>0</v>
      </c>
      <c r="L130" s="76">
        <f t="shared" si="29"/>
        <v>0</v>
      </c>
      <c r="M130" s="77">
        <f t="shared" si="27"/>
        <v>0</v>
      </c>
    </row>
    <row r="131" spans="1:13" ht="15.75" x14ac:dyDescent="0.25">
      <c r="A131" s="8"/>
      <c r="B131" s="8"/>
      <c r="C131" s="8"/>
      <c r="D131" s="8"/>
      <c r="E131" s="8"/>
      <c r="F131" s="8"/>
      <c r="G131" s="51" t="s">
        <v>110</v>
      </c>
      <c r="H131" s="65">
        <f>SUM(H127:H130)</f>
        <v>0</v>
      </c>
      <c r="I131" s="78">
        <f t="shared" ref="I131:L131" si="30">SUM(I127:I130)</f>
        <v>0</v>
      </c>
      <c r="J131" s="78">
        <f t="shared" si="30"/>
        <v>0</v>
      </c>
      <c r="K131" s="78">
        <f t="shared" si="30"/>
        <v>0</v>
      </c>
      <c r="L131" s="78">
        <f t="shared" si="30"/>
        <v>0</v>
      </c>
      <c r="M131" s="66">
        <f t="shared" si="27"/>
        <v>0</v>
      </c>
    </row>
    <row r="132" spans="1:13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23.25" x14ac:dyDescent="0.35">
      <c r="H133" s="186" t="str">
        <f>Budget!H134</f>
        <v>DRAFT ONLY DO NOT SUBMIT</v>
      </c>
      <c r="I133" s="186"/>
      <c r="J133" s="186"/>
      <c r="K133" s="186"/>
      <c r="L133" s="186"/>
      <c r="M133" s="186"/>
    </row>
  </sheetData>
  <mergeCells count="117">
    <mergeCell ref="H133:M133"/>
    <mergeCell ref="H126:M126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29:C29"/>
    <mergeCell ref="A30:C30"/>
    <mergeCell ref="A41:C41"/>
    <mergeCell ref="A42:C42"/>
    <mergeCell ref="A43:C43"/>
    <mergeCell ref="A44:C44"/>
    <mergeCell ref="A45:C45"/>
    <mergeCell ref="A50:C50"/>
    <mergeCell ref="A51:C51"/>
    <mergeCell ref="A40:C40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4:C4"/>
    <mergeCell ref="H2:M2"/>
    <mergeCell ref="A32:C32"/>
    <mergeCell ref="A33:C33"/>
    <mergeCell ref="A34:C34"/>
    <mergeCell ref="A35:C35"/>
    <mergeCell ref="A36:C36"/>
    <mergeCell ref="A38:C38"/>
    <mergeCell ref="A39:C39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54:C54"/>
    <mergeCell ref="A55:C55"/>
    <mergeCell ref="A56:C56"/>
    <mergeCell ref="A58:C58"/>
    <mergeCell ref="A59:C59"/>
    <mergeCell ref="A60:C60"/>
    <mergeCell ref="A61:C61"/>
    <mergeCell ref="A62:C62"/>
    <mergeCell ref="A52:C52"/>
    <mergeCell ref="A53:C53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88:C88"/>
    <mergeCell ref="A89:C89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109:C109"/>
    <mergeCell ref="A110:C110"/>
    <mergeCell ref="A111:C111"/>
    <mergeCell ref="A112:C112"/>
    <mergeCell ref="A113:C113"/>
    <mergeCell ref="A123:C123"/>
    <mergeCell ref="A2:A3"/>
    <mergeCell ref="H3:M3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81:C81"/>
    <mergeCell ref="A82:C82"/>
    <mergeCell ref="A83:C83"/>
    <mergeCell ref="A84:C84"/>
    <mergeCell ref="A85:C85"/>
    <mergeCell ref="A86:C86"/>
    <mergeCell ref="A87:C87"/>
  </mergeCells>
  <dataValidations count="2">
    <dataValidation type="list" allowBlank="1" showInputMessage="1" showErrorMessage="1" promptTitle="Select One" sqref="E31">
      <formula1>AppTypes</formula1>
    </dataValidation>
    <dataValidation type="list" errorStyle="warning" allowBlank="1" showInputMessage="1" showErrorMessage="1" promptTitle="F&amp;A Rate TYPE" prompt="Select F&amp;A RateType" sqref="A119">
      <formula1>Activity</formula1>
    </dataValidation>
  </dataValidations>
  <printOptions horizontalCentered="1"/>
  <pageMargins left="0.5" right="0.5" top="0.5" bottom="0.25" header="0.5" footer="0.5"/>
  <pageSetup scale="43" orientation="portrait" horizontalDpi="4294967292" r:id="rId1"/>
  <headerFooter alignWithMargins="0">
    <oddHeader>&amp;L&amp;"Arial,Bold"George Mason University
4400 University Drive, MS 4C6
Fairfax, VA  22030</oddHeader>
    <oddFooter>&amp;L&amp;8revised: March 23, 2012&amp;R&amp;F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errorStyle="information" allowBlank="1" showInputMessage="1" showErrorMessage="1" promptTitle="Rate Percentage" prompt="Select F&amp;A Rate Percentage">
          <x14:formula1>
            <xm:f>'Source-Protected'!$A$6:$A$20</xm:f>
          </x14:formula1>
          <xm:sqref>A120:C120</xm:sqref>
        </x14:dataValidation>
        <x14:dataValidation type="list" allowBlank="1" showInputMessage="1" showErrorMessage="1">
          <x14:formula1>
            <xm:f>'Source-Protected'!$D$5:$D$10</xm:f>
          </x14:formula1>
          <xm:sqref>E7:E30</xm:sqref>
        </x14:dataValidation>
        <x14:dataValidation type="list" allowBlank="1" showErrorMessage="1" promptTitle="Select GRA Type" prompt="Select GRA Type">
          <x14:formula1>
            <xm:f>'Source-Protected'!$D$11:$D$15</xm:f>
          </x14:formula1>
          <xm:sqref>A33:A36</xm:sqref>
        </x14:dataValidation>
        <x14:dataValidation type="list" allowBlank="1" showErrorMessage="1" promptTitle="Select Other Staff Type" prompt="Select Other Staff Type">
          <x14:formula1>
            <xm:f>'Source-Protected'!$D$17:$D$20</xm:f>
          </x14:formula1>
          <xm:sqref>A39:A41</xm:sqref>
        </x14:dataValidation>
        <x14:dataValidation type="list" allowBlank="1" showInputMessage="1" showErrorMessage="1">
          <x14:formula1>
            <xm:f>'Source-Protected'!$A$2:$A$3</xm:f>
          </x14:formula1>
          <xm:sqref>E120</xm:sqref>
        </x14:dataValidation>
        <x14:dataValidation type="list" allowBlank="1" showInputMessage="1" showErrorMessage="1">
          <x14:formula1>
            <xm:f>'Source-Protected'!$A$39:$A$43</xm:f>
          </x14:formula1>
          <xm:sqref>F1</xm:sqref>
        </x14:dataValidation>
        <x14:dataValidation type="list" allowBlank="1" showInputMessage="1" showErrorMessage="1">
          <x14:formula1>
            <xm:f>'Source-Protected'!$F$5:$F$7</xm:f>
          </x14:formula1>
          <xm:sqref>D4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3"/>
  <sheetViews>
    <sheetView topLeftCell="A8" workbookViewId="0">
      <selection activeCell="A28" sqref="A28"/>
    </sheetView>
  </sheetViews>
  <sheetFormatPr defaultRowHeight="12.75" x14ac:dyDescent="0.2"/>
  <cols>
    <col min="1" max="1" width="43.5703125" bestFit="1" customWidth="1"/>
    <col min="4" max="4" width="24" bestFit="1" customWidth="1"/>
  </cols>
  <sheetData>
    <row r="1" spans="1:13" x14ac:dyDescent="0.2">
      <c r="H1" s="229"/>
      <c r="I1" s="229"/>
      <c r="J1" s="229"/>
      <c r="K1" s="229"/>
      <c r="L1" s="229"/>
      <c r="M1" s="229"/>
    </row>
    <row r="2" spans="1:13" x14ac:dyDescent="0.2">
      <c r="A2" s="1" t="s">
        <v>91</v>
      </c>
    </row>
    <row r="3" spans="1:13" x14ac:dyDescent="0.2">
      <c r="A3" s="1" t="s">
        <v>90</v>
      </c>
    </row>
    <row r="5" spans="1:13" x14ac:dyDescent="0.2">
      <c r="A5" s="2" t="s">
        <v>34</v>
      </c>
      <c r="B5" s="3">
        <v>0</v>
      </c>
      <c r="D5" s="2" t="s">
        <v>57</v>
      </c>
      <c r="F5" s="2" t="s">
        <v>82</v>
      </c>
    </row>
    <row r="6" spans="1:13" x14ac:dyDescent="0.2">
      <c r="A6" s="1" t="s">
        <v>44</v>
      </c>
      <c r="B6" s="3">
        <v>0.56999999999999995</v>
      </c>
      <c r="C6" s="1"/>
      <c r="D6" s="1" t="s">
        <v>58</v>
      </c>
      <c r="F6" s="1" t="s">
        <v>135</v>
      </c>
    </row>
    <row r="7" spans="1:13" x14ac:dyDescent="0.2">
      <c r="A7" s="1" t="s">
        <v>45</v>
      </c>
      <c r="B7" s="3">
        <v>0.26</v>
      </c>
      <c r="C7" s="1"/>
      <c r="D7" s="1" t="s">
        <v>59</v>
      </c>
      <c r="F7" s="1" t="s">
        <v>136</v>
      </c>
    </row>
    <row r="8" spans="1:13" x14ac:dyDescent="0.2">
      <c r="A8" s="1" t="s">
        <v>46</v>
      </c>
      <c r="B8" s="3">
        <v>0.27700000000000002</v>
      </c>
      <c r="C8" s="1"/>
      <c r="D8" s="1" t="s">
        <v>60</v>
      </c>
    </row>
    <row r="9" spans="1:13" x14ac:dyDescent="0.2">
      <c r="A9" s="1" t="s">
        <v>47</v>
      </c>
      <c r="B9" s="3">
        <v>0.59699999999999998</v>
      </c>
      <c r="C9" s="1"/>
      <c r="D9" s="1" t="s">
        <v>85</v>
      </c>
    </row>
    <row r="10" spans="1:13" x14ac:dyDescent="0.2">
      <c r="A10" s="1" t="s">
        <v>48</v>
      </c>
      <c r="B10" s="3">
        <v>0.28699999999999998</v>
      </c>
      <c r="C10" s="1"/>
      <c r="D10" s="1"/>
    </row>
    <row r="11" spans="1:13" x14ac:dyDescent="0.2">
      <c r="A11" s="1" t="s">
        <v>49</v>
      </c>
      <c r="B11" s="3">
        <v>0.31</v>
      </c>
      <c r="C11" s="1"/>
      <c r="D11" s="2" t="s">
        <v>66</v>
      </c>
    </row>
    <row r="12" spans="1:13" x14ac:dyDescent="0.2">
      <c r="A12" s="1" t="s">
        <v>50</v>
      </c>
      <c r="B12" s="3">
        <v>0.57199999999999995</v>
      </c>
      <c r="C12" s="1"/>
      <c r="D12" s="1" t="s">
        <v>62</v>
      </c>
    </row>
    <row r="13" spans="1:13" x14ac:dyDescent="0.2">
      <c r="A13" s="1" t="s">
        <v>51</v>
      </c>
      <c r="B13" s="3">
        <v>0.26</v>
      </c>
      <c r="C13" s="1"/>
      <c r="D13" s="1" t="s">
        <v>63</v>
      </c>
    </row>
    <row r="14" spans="1:13" x14ac:dyDescent="0.2">
      <c r="A14" s="1" t="s">
        <v>52</v>
      </c>
      <c r="B14" s="3">
        <v>0.39600000000000002</v>
      </c>
      <c r="C14" s="1"/>
      <c r="D14" s="1" t="s">
        <v>64</v>
      </c>
    </row>
    <row r="15" spans="1:13" x14ac:dyDescent="0.2">
      <c r="A15" s="1" t="s">
        <v>53</v>
      </c>
      <c r="B15" s="3">
        <v>0.4</v>
      </c>
      <c r="D15" s="1" t="s">
        <v>65</v>
      </c>
    </row>
    <row r="16" spans="1:13" x14ac:dyDescent="0.2">
      <c r="A16" s="1" t="s">
        <v>54</v>
      </c>
      <c r="B16" s="3">
        <v>0.26</v>
      </c>
    </row>
    <row r="17" spans="1:5" x14ac:dyDescent="0.2">
      <c r="A17" s="1" t="s">
        <v>55</v>
      </c>
      <c r="B17" s="3">
        <v>0.27300000000000002</v>
      </c>
      <c r="D17" s="2" t="s">
        <v>143</v>
      </c>
    </row>
    <row r="18" spans="1:5" x14ac:dyDescent="0.2">
      <c r="A18" s="1" t="s">
        <v>56</v>
      </c>
      <c r="B18" s="3">
        <v>0.09</v>
      </c>
      <c r="D18" s="1" t="s">
        <v>141</v>
      </c>
    </row>
    <row r="19" spans="1:5" x14ac:dyDescent="0.2">
      <c r="A19" s="1" t="s">
        <v>43</v>
      </c>
      <c r="B19" s="3">
        <v>0</v>
      </c>
      <c r="D19" s="1" t="s">
        <v>142</v>
      </c>
    </row>
    <row r="20" spans="1:5" x14ac:dyDescent="0.2">
      <c r="A20" s="1" t="s">
        <v>38</v>
      </c>
      <c r="B20" s="3">
        <v>0</v>
      </c>
      <c r="D20" s="1"/>
    </row>
    <row r="21" spans="1:5" x14ac:dyDescent="0.2">
      <c r="A21" s="1"/>
      <c r="B21" s="3"/>
      <c r="D21" s="2" t="s">
        <v>132</v>
      </c>
      <c r="E21" s="2" t="s">
        <v>133</v>
      </c>
    </row>
    <row r="22" spans="1:5" x14ac:dyDescent="0.2">
      <c r="A22" s="1" t="s">
        <v>87</v>
      </c>
      <c r="B22" s="3">
        <v>0.33900000000000002</v>
      </c>
      <c r="D22" s="1" t="s">
        <v>120</v>
      </c>
      <c r="E22" s="2" t="s">
        <v>134</v>
      </c>
    </row>
    <row r="23" spans="1:5" x14ac:dyDescent="0.2">
      <c r="A23" s="1" t="s">
        <v>88</v>
      </c>
      <c r="B23" s="3">
        <v>7.2999999999999995E-2</v>
      </c>
      <c r="D23" s="1" t="s">
        <v>121</v>
      </c>
    </row>
    <row r="24" spans="1:5" x14ac:dyDescent="0.2">
      <c r="A24" s="1" t="s">
        <v>89</v>
      </c>
      <c r="B24" s="3">
        <v>6.0999999999999999E-2</v>
      </c>
      <c r="D24" s="1" t="s">
        <v>122</v>
      </c>
    </row>
    <row r="25" spans="1:5" x14ac:dyDescent="0.2">
      <c r="A25" s="1" t="s">
        <v>85</v>
      </c>
      <c r="B25" s="3">
        <v>0.45600000000000002</v>
      </c>
      <c r="D25" s="1" t="s">
        <v>123</v>
      </c>
    </row>
    <row r="26" spans="1:5" x14ac:dyDescent="0.2">
      <c r="D26" s="1" t="s">
        <v>124</v>
      </c>
    </row>
    <row r="27" spans="1:5" x14ac:dyDescent="0.2">
      <c r="B27" s="1"/>
      <c r="D27" s="1" t="s">
        <v>125</v>
      </c>
    </row>
    <row r="28" spans="1:5" x14ac:dyDescent="0.2">
      <c r="D28" s="1" t="s">
        <v>126</v>
      </c>
    </row>
    <row r="29" spans="1:5" x14ac:dyDescent="0.2">
      <c r="D29" s="1" t="s">
        <v>127</v>
      </c>
    </row>
    <row r="30" spans="1:5" x14ac:dyDescent="0.2">
      <c r="D30" s="1" t="s">
        <v>128</v>
      </c>
    </row>
    <row r="31" spans="1:5" x14ac:dyDescent="0.2">
      <c r="D31" s="1" t="s">
        <v>129</v>
      </c>
    </row>
    <row r="32" spans="1:5" x14ac:dyDescent="0.2">
      <c r="D32" s="1" t="s">
        <v>130</v>
      </c>
    </row>
    <row r="33" spans="1:4" x14ac:dyDescent="0.2">
      <c r="D33" s="1" t="s">
        <v>131</v>
      </c>
    </row>
    <row r="34" spans="1:4" x14ac:dyDescent="0.2">
      <c r="D34" s="1"/>
    </row>
    <row r="35" spans="1:4" x14ac:dyDescent="0.2">
      <c r="D35" s="1"/>
    </row>
    <row r="39" spans="1:4" ht="15" x14ac:dyDescent="0.25">
      <c r="A39" s="87" t="s">
        <v>151</v>
      </c>
    </row>
    <row r="40" spans="1:4" ht="15" x14ac:dyDescent="0.25">
      <c r="A40" s="88" t="s">
        <v>137</v>
      </c>
    </row>
    <row r="41" spans="1:4" ht="15" x14ac:dyDescent="0.25">
      <c r="A41" s="88" t="s">
        <v>138</v>
      </c>
    </row>
    <row r="42" spans="1:4" ht="15" x14ac:dyDescent="0.25">
      <c r="A42" s="88" t="s">
        <v>139</v>
      </c>
    </row>
    <row r="43" spans="1:4" ht="15" x14ac:dyDescent="0.25">
      <c r="A43" s="88" t="s">
        <v>156</v>
      </c>
    </row>
  </sheetData>
  <sheetProtection selectLockedCells="1" selectUnlockedCells="1"/>
  <mergeCells count="1">
    <mergeCell ref="H1:M1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Budget</vt:lpstr>
      <vt:lpstr>Cost Share</vt:lpstr>
      <vt:lpstr>Source-Protected</vt:lpstr>
      <vt:lpstr>Activity</vt:lpstr>
      <vt:lpstr>Budget!Print_Titles</vt:lpstr>
      <vt:lpstr>'Cost Share'!Print_Titles</vt:lpstr>
      <vt:lpstr>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 LAN Administration</dc:creator>
  <cp:lastModifiedBy>Heather Aleknavage</cp:lastModifiedBy>
  <cp:lastPrinted>2018-08-17T17:24:13Z</cp:lastPrinted>
  <dcterms:created xsi:type="dcterms:W3CDTF">1999-06-07T20:07:09Z</dcterms:created>
  <dcterms:modified xsi:type="dcterms:W3CDTF">2019-07-10T19:55:05Z</dcterms:modified>
</cp:coreProperties>
</file>