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hared\osp.postaward\Procedures (New)\"/>
    </mc:Choice>
  </mc:AlternateContent>
  <bookViews>
    <workbookView xWindow="0" yWindow="0" windowWidth="28800" windowHeight="12450"/>
  </bookViews>
  <sheets>
    <sheet name="Mid Pay Worksheet" sheetId="5" r:id="rId1"/>
    <sheet name="Sample Mid-Pay " sheetId="2" r:id="rId2"/>
    <sheet name="Sample FCF" sheetId="4" r:id="rId3"/>
  </sheets>
  <externalReferences>
    <externalReference r:id="rId4"/>
  </externalReferences>
  <definedNames>
    <definedName name="Campus">[1]Tables!$F$3:$F$10</definedName>
    <definedName name="Classification">[1]Tables!$F$23:$F$26</definedName>
    <definedName name="NumberOfYears">[1]Tables!$F$30:$F$32</definedName>
  </definedNames>
  <calcPr calcId="162913"/>
</workbook>
</file>

<file path=xl/calcChain.xml><?xml version="1.0" encoding="utf-8"?>
<calcChain xmlns="http://schemas.openxmlformats.org/spreadsheetml/2006/main">
  <c r="Y24" i="5" l="1"/>
  <c r="Y22" i="5"/>
  <c r="Y18" i="5"/>
  <c r="B13" i="2" l="1"/>
  <c r="B12" i="5"/>
  <c r="B22" i="5" l="1"/>
  <c r="T22" i="5" s="1"/>
  <c r="B18" i="5"/>
  <c r="E18" i="5" s="1"/>
  <c r="B18" i="2"/>
  <c r="T18" i="2" s="1"/>
  <c r="B22" i="2"/>
  <c r="E22" i="2" s="1"/>
  <c r="W22" i="2" l="1"/>
  <c r="K22" i="2"/>
  <c r="H22" i="2"/>
  <c r="N22" i="2"/>
  <c r="Q22" i="2"/>
  <c r="T22" i="2"/>
  <c r="T24" i="2" s="1"/>
  <c r="T25" i="2" s="1"/>
  <c r="W18" i="2"/>
  <c r="W24" i="2" s="1"/>
  <c r="W25" i="2" s="1"/>
  <c r="Q18" i="2"/>
  <c r="E18" i="2"/>
  <c r="E24" i="2" s="1"/>
  <c r="E25" i="2" s="1"/>
  <c r="K18" i="2"/>
  <c r="K24" i="2" s="1"/>
  <c r="K25" i="2" s="1"/>
  <c r="N18" i="2"/>
  <c r="H18" i="2"/>
  <c r="H24" i="2" s="1"/>
  <c r="H25" i="2" s="1"/>
  <c r="H18" i="5"/>
  <c r="H22" i="5"/>
  <c r="Q18" i="5"/>
  <c r="K22" i="5"/>
  <c r="Q22" i="5"/>
  <c r="Q24" i="5" s="1"/>
  <c r="Q25" i="5" s="1"/>
  <c r="K18" i="5"/>
  <c r="W18" i="5"/>
  <c r="N18" i="5"/>
  <c r="T18" i="5"/>
  <c r="T24" i="5" s="1"/>
  <c r="T25" i="5" s="1"/>
  <c r="W22" i="5"/>
  <c r="N22" i="5"/>
  <c r="E22" i="5"/>
  <c r="Q24" i="2" l="1"/>
  <c r="Q25" i="2" s="1"/>
  <c r="N24" i="2"/>
  <c r="N25" i="2" s="1"/>
  <c r="W24" i="5"/>
  <c r="W25" i="5" s="1"/>
  <c r="H24" i="5"/>
  <c r="H25" i="5" s="1"/>
  <c r="E24" i="5"/>
  <c r="E25" i="5" s="1"/>
  <c r="Z22" i="5"/>
  <c r="Z18" i="5"/>
  <c r="K24" i="5"/>
  <c r="K25" i="5" s="1"/>
  <c r="N24" i="5"/>
  <c r="N25" i="5" s="1"/>
  <c r="Z24" i="5" l="1"/>
</calcChain>
</file>

<file path=xl/sharedStrings.xml><?xml version="1.0" encoding="utf-8"?>
<sst xmlns="http://schemas.openxmlformats.org/spreadsheetml/2006/main" count="100" uniqueCount="53">
  <si>
    <t>Pay Period #</t>
  </si>
  <si>
    <t>Name</t>
  </si>
  <si>
    <t>1st Partial Period Dates</t>
  </si>
  <si>
    <t>G#</t>
  </si>
  <si>
    <t>Mid-Pay-Period Reallocation Worksheet</t>
  </si>
  <si>
    <t>% of Pay Period</t>
  </si>
  <si>
    <t>DFCF %</t>
  </si>
  <si>
    <t>ADJ %</t>
  </si>
  <si>
    <t>2nd Partial Period Dates</t>
  </si>
  <si>
    <t>Per Pay Period Salary</t>
  </si>
  <si>
    <t>$ Amount</t>
  </si>
  <si>
    <t>ADJ%</t>
  </si>
  <si>
    <t>DFCF%</t>
  </si>
  <si>
    <t>DFCF</t>
  </si>
  <si>
    <t>ADJ</t>
  </si>
  <si>
    <t>*****The Highlighted BLUE % at Bottom is the New % for the Adjusted Allocation that is put on FCF*****</t>
  </si>
  <si>
    <t>8/25/18-9/9/18</t>
  </si>
  <si>
    <t>8/25/18-8/31/18</t>
  </si>
  <si>
    <t>9/1/18-9/9/18</t>
  </si>
  <si>
    <t>Jane Doe</t>
  </si>
  <si>
    <t>G12345678</t>
  </si>
  <si>
    <t xml:space="preserve">Fund/ORG # </t>
  </si>
  <si>
    <r>
      <t xml:space="preserve">Fill in </t>
    </r>
    <r>
      <rPr>
        <b/>
        <sz val="10"/>
        <color indexed="8"/>
        <rFont val="Arial"/>
        <family val="2"/>
      </rPr>
      <t>yellow</t>
    </r>
    <r>
      <rPr>
        <b/>
        <sz val="10"/>
        <rFont val="Arial"/>
        <family val="2"/>
      </rPr>
      <t xml:space="preserve"> highlighted fields</t>
    </r>
  </si>
  <si>
    <t>Adjusted Allocation in blue- Entered on FCF</t>
  </si>
  <si>
    <r>
      <t xml:space="preserve">Adjusted Allocation in blue- </t>
    </r>
    <r>
      <rPr>
        <b/>
        <sz val="10"/>
        <rFont val="Arial"/>
        <family val="2"/>
      </rPr>
      <t>Enter on FCF</t>
    </r>
  </si>
  <si>
    <t>* Only one pay period per worksheet</t>
  </si>
  <si>
    <t>*** Add Activity Code if reporting Cost Share</t>
  </si>
  <si>
    <t>Number of Work Days in Pay Period **</t>
  </si>
  <si>
    <t xml:space="preserve">Fund/ORG #  </t>
  </si>
  <si>
    <t>*** Add Activity Code after ORG  if reporting Cost Share</t>
  </si>
  <si>
    <t>Pay Period Dates:  Full Period*</t>
  </si>
  <si>
    <t>Number of Work Days in Pay Period**</t>
  </si>
  <si>
    <t>Adjusted Allocation (Enter on FCF)</t>
  </si>
  <si>
    <t>Number of Work Days (Including Holidays)**</t>
  </si>
  <si>
    <t>Fund/ORG #  188555</t>
  </si>
  <si>
    <t>Fund/ORG #  204803</t>
  </si>
  <si>
    <t>Fund/ORG # 204950</t>
  </si>
  <si>
    <r>
      <t>Pay Period Dates:  Full Period</t>
    </r>
    <r>
      <rPr>
        <b/>
        <sz val="10"/>
        <rFont val="Arial"/>
        <family val="2"/>
      </rPr>
      <t xml:space="preserve"> * 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</si>
  <si>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Number of Work Days (Including Holidays) **</t>
  </si>
  <si>
    <t>** Count M-F days during the selected pay period.  Include holidays.</t>
  </si>
  <si>
    <t xml:space="preserve">Totals </t>
  </si>
  <si>
    <t>Both must equal 100%</t>
  </si>
  <si>
    <r>
      <t xml:space="preserve">This worksheet is for reallocations, not future funding, when the start  and/or end date of a sponsored award is not the start and/or end date of Mason's pay periods.   Ex. Each year the sponsor issues a new award.  Award Year 1 Ends on 8/31/18. Award 2 begins on 9/1/18. A second FCF will need to be completed for the start date of  9/10/18.  This form is used for </t>
    </r>
    <r>
      <rPr>
        <b/>
        <sz val="10"/>
        <rFont val="Arial"/>
        <family val="2"/>
      </rPr>
      <t xml:space="preserve"> "one" </t>
    </r>
    <r>
      <rPr>
        <sz val="10"/>
        <rFont val="Arial"/>
        <family val="2"/>
      </rPr>
      <t xml:space="preserve">pay period only.                                                                                                  </t>
    </r>
  </si>
  <si>
    <t>** Count M-F days during the selected pay period. Include holidays.</t>
  </si>
  <si>
    <t xml:space="preserve">*** Activity Code </t>
  </si>
  <si>
    <t>Fund/ORG #   188555/004803</t>
  </si>
  <si>
    <t>Fund/ORG #   188555/004950</t>
  </si>
  <si>
    <t>Mid-Pay Period Reallocation Worksheet</t>
  </si>
  <si>
    <t>Check  - must match number in cell above (B11)</t>
  </si>
  <si>
    <t>$ Amount (will automatically populate)</t>
  </si>
  <si>
    <t>Check  - must match number above (B11)</t>
  </si>
  <si>
    <r>
      <t xml:space="preserve">*****The Highlighted </t>
    </r>
    <r>
      <rPr>
        <b/>
        <sz val="14"/>
        <color theme="8" tint="-0.249977111117893"/>
        <rFont val="Arial"/>
        <family val="2"/>
      </rPr>
      <t>BLUE</t>
    </r>
    <r>
      <rPr>
        <b/>
        <sz val="14"/>
        <rFont val="Arial"/>
        <family val="2"/>
      </rPr>
      <t xml:space="preserve"> % at Bottom is the New % for the Adjusted Allocation that is entered on the FCF*****</t>
    </r>
  </si>
  <si>
    <t>(See sample worksheet - tab 2 and sample FCF - tab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</si>
</sst>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u/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sz val="14"/>
      <color theme="8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quotePrefix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44" fontId="0" fillId="0" borderId="0" xfId="1" applyFont="1"/>
    <xf numFmtId="0" fontId="0" fillId="0" borderId="0" xfId="0" applyBorder="1"/>
    <xf numFmtId="0" fontId="4" fillId="0" borderId="0" xfId="0" applyFont="1"/>
    <xf numFmtId="0" fontId="0" fillId="3" borderId="0" xfId="0" applyFill="1"/>
    <xf numFmtId="0" fontId="0" fillId="4" borderId="2" xfId="0" applyFill="1" applyBorder="1"/>
    <xf numFmtId="0" fontId="0" fillId="4" borderId="3" xfId="0" applyFill="1" applyBorder="1"/>
    <xf numFmtId="0" fontId="0" fillId="2" borderId="4" xfId="0" applyFill="1" applyBorder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right"/>
    </xf>
    <xf numFmtId="8" fontId="0" fillId="2" borderId="4" xfId="0" applyNumberFormat="1" applyFill="1" applyBorder="1" applyAlignment="1">
      <alignment horizontal="right"/>
    </xf>
    <xf numFmtId="8" fontId="0" fillId="3" borderId="0" xfId="0" applyNumberFormat="1" applyFill="1" applyBorder="1" applyAlignment="1">
      <alignment horizontal="right"/>
    </xf>
    <xf numFmtId="0" fontId="6" fillId="0" borderId="0" xfId="0" applyFont="1"/>
    <xf numFmtId="0" fontId="6" fillId="4" borderId="0" xfId="0" applyFont="1" applyFill="1"/>
    <xf numFmtId="10" fontId="0" fillId="0" borderId="0" xfId="2" applyNumberFormat="1" applyFont="1" applyAlignment="1">
      <alignment horizontal="right"/>
    </xf>
    <xf numFmtId="10" fontId="0" fillId="0" borderId="0" xfId="2" applyNumberFormat="1" applyFont="1"/>
    <xf numFmtId="10" fontId="0" fillId="2" borderId="4" xfId="2" applyNumberFormat="1" applyFont="1" applyFill="1" applyBorder="1"/>
    <xf numFmtId="10" fontId="3" fillId="4" borderId="4" xfId="2" applyNumberFormat="1" applyFont="1" applyFill="1" applyBorder="1"/>
    <xf numFmtId="10" fontId="0" fillId="0" borderId="0" xfId="0" applyNumberFormat="1"/>
    <xf numFmtId="10" fontId="0" fillId="4" borderId="4" xfId="0" applyNumberFormat="1" applyFill="1" applyBorder="1"/>
    <xf numFmtId="10" fontId="0" fillId="0" borderId="0" xfId="2" applyNumberFormat="1" applyFont="1" applyFill="1" applyBorder="1"/>
    <xf numFmtId="10" fontId="3" fillId="3" borderId="0" xfId="2" applyNumberFormat="1" applyFont="1" applyFill="1"/>
    <xf numFmtId="0" fontId="8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6" fillId="4" borderId="2" xfId="0" applyFont="1" applyFill="1" applyBorder="1"/>
    <xf numFmtId="0" fontId="0" fillId="0" borderId="0" xfId="1" applyNumberFormat="1" applyFont="1"/>
    <xf numFmtId="0" fontId="6" fillId="5" borderId="0" xfId="0" applyFont="1" applyFill="1"/>
    <xf numFmtId="0" fontId="0" fillId="3" borderId="4" xfId="0" applyNumberFormat="1" applyFill="1" applyBorder="1" applyAlignment="1">
      <alignment horizontal="right"/>
    </xf>
    <xf numFmtId="10" fontId="0" fillId="0" borderId="4" xfId="0" applyNumberFormat="1" applyBorder="1"/>
    <xf numFmtId="0" fontId="6" fillId="3" borderId="4" xfId="0" applyFont="1" applyFill="1" applyBorder="1"/>
    <xf numFmtId="10" fontId="0" fillId="7" borderId="4" xfId="0" applyNumberFormat="1" applyFill="1" applyBorder="1"/>
    <xf numFmtId="0" fontId="6" fillId="7" borderId="4" xfId="0" applyFont="1" applyFill="1" applyBorder="1"/>
    <xf numFmtId="0" fontId="0" fillId="7" borderId="4" xfId="0" applyFill="1" applyBorder="1"/>
    <xf numFmtId="10" fontId="1" fillId="8" borderId="4" xfId="2" applyNumberFormat="1" applyFont="1" applyFill="1" applyBorder="1"/>
    <xf numFmtId="10" fontId="3" fillId="8" borderId="4" xfId="2" applyNumberFormat="1" applyFont="1" applyFill="1" applyBorder="1"/>
    <xf numFmtId="0" fontId="0" fillId="8" borderId="0" xfId="0" applyFill="1"/>
    <xf numFmtId="0" fontId="6" fillId="8" borderId="0" xfId="0" applyFont="1" applyFill="1"/>
    <xf numFmtId="0" fontId="0" fillId="3" borderId="0" xfId="0" applyNumberFormat="1" applyFill="1" applyBorder="1" applyAlignment="1">
      <alignment horizontal="right"/>
    </xf>
    <xf numFmtId="0" fontId="6" fillId="5" borderId="4" xfId="0" applyFont="1" applyFill="1" applyBorder="1" applyAlignment="1" applyProtection="1">
      <alignment horizontal="right"/>
      <protection locked="0"/>
    </xf>
    <xf numFmtId="0" fontId="0" fillId="5" borderId="4" xfId="0" applyFill="1" applyBorder="1" applyAlignment="1" applyProtection="1">
      <alignment horizontal="right"/>
      <protection locked="0"/>
    </xf>
    <xf numFmtId="8" fontId="0" fillId="5" borderId="4" xfId="0" applyNumberFormat="1" applyFill="1" applyBorder="1" applyAlignment="1" applyProtection="1">
      <alignment horizontal="right"/>
      <protection locked="0"/>
    </xf>
    <xf numFmtId="0" fontId="6" fillId="5" borderId="4" xfId="0" applyFon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0" borderId="0" xfId="0" applyBorder="1" applyProtection="1">
      <protection locked="0"/>
    </xf>
    <xf numFmtId="0" fontId="6" fillId="5" borderId="2" xfId="0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2" xfId="0" applyFill="1" applyBorder="1" applyProtection="1">
      <protection locked="0"/>
    </xf>
    <xf numFmtId="10" fontId="0" fillId="5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10" fontId="3" fillId="5" borderId="4" xfId="2" applyNumberFormat="1" applyFont="1" applyFill="1" applyBorder="1" applyProtection="1">
      <protection locked="0"/>
    </xf>
    <xf numFmtId="10" fontId="0" fillId="5" borderId="4" xfId="2" applyNumberFormat="1" applyFont="1" applyFill="1" applyBorder="1" applyProtection="1">
      <protection locked="0"/>
    </xf>
    <xf numFmtId="0" fontId="5" fillId="6" borderId="2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10</xdr:row>
      <xdr:rowOff>19050</xdr:rowOff>
    </xdr:from>
    <xdr:to>
      <xdr:col>3</xdr:col>
      <xdr:colOff>47625</xdr:colOff>
      <xdr:row>11</xdr:row>
      <xdr:rowOff>152400</xdr:rowOff>
    </xdr:to>
    <xdr:sp macro="" textlink="">
      <xdr:nvSpPr>
        <xdr:cNvPr id="4" name="Right Brace 3"/>
        <xdr:cNvSpPr/>
      </xdr:nvSpPr>
      <xdr:spPr>
        <a:xfrm>
          <a:off x="4276725" y="1695450"/>
          <a:ext cx="114300" cy="295275"/>
        </a:xfrm>
        <a:prstGeom prst="rightBrace">
          <a:avLst/>
        </a:prstGeom>
        <a:ln w="381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161925</xdr:colOff>
      <xdr:row>10</xdr:row>
      <xdr:rowOff>9525</xdr:rowOff>
    </xdr:from>
    <xdr:to>
      <xdr:col>4</xdr:col>
      <xdr:colOff>876301</xdr:colOff>
      <xdr:row>11</xdr:row>
      <xdr:rowOff>104775</xdr:rowOff>
    </xdr:to>
    <xdr:sp macro="" textlink="">
      <xdr:nvSpPr>
        <xdr:cNvPr id="5" name="TextBox 4"/>
        <xdr:cNvSpPr txBox="1"/>
      </xdr:nvSpPr>
      <xdr:spPr>
        <a:xfrm>
          <a:off x="4505325" y="1685925"/>
          <a:ext cx="1495426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Numbers</a:t>
          </a:r>
          <a:r>
            <a:rPr lang="en-US" sz="1100" b="1" baseline="0"/>
            <a:t> must match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1164534</xdr:colOff>
      <xdr:row>27</xdr:row>
      <xdr:rowOff>150329</xdr:rowOff>
    </xdr:from>
    <xdr:to>
      <xdr:col>6</xdr:col>
      <xdr:colOff>745020</xdr:colOff>
      <xdr:row>57</xdr:row>
      <xdr:rowOff>84482</xdr:rowOff>
    </xdr:to>
    <xdr:pic>
      <xdr:nvPicPr>
        <xdr:cNvPr id="104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5469" y="5211003"/>
          <a:ext cx="3340790" cy="503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82826</xdr:colOff>
      <xdr:row>11</xdr:row>
      <xdr:rowOff>8283</xdr:rowOff>
    </xdr:from>
    <xdr:to>
      <xdr:col>2</xdr:col>
      <xdr:colOff>240196</xdr:colOff>
      <xdr:row>13</xdr:row>
      <xdr:rowOff>0</xdr:rowOff>
    </xdr:to>
    <xdr:sp macro="" textlink="">
      <xdr:nvSpPr>
        <xdr:cNvPr id="3" name="Right Brace 2"/>
        <xdr:cNvSpPr/>
      </xdr:nvSpPr>
      <xdr:spPr>
        <a:xfrm>
          <a:off x="4530587" y="2161761"/>
          <a:ext cx="157370" cy="323022"/>
        </a:xfrm>
        <a:prstGeom prst="rightBrace">
          <a:avLst/>
        </a:prstGeom>
        <a:noFill/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339586</xdr:colOff>
      <xdr:row>11</xdr:row>
      <xdr:rowOff>41413</xdr:rowOff>
    </xdr:from>
    <xdr:to>
      <xdr:col>4</xdr:col>
      <xdr:colOff>215348</xdr:colOff>
      <xdr:row>12</xdr:row>
      <xdr:rowOff>124240</xdr:rowOff>
    </xdr:to>
    <xdr:sp macro="" textlink="">
      <xdr:nvSpPr>
        <xdr:cNvPr id="4" name="TextBox 3"/>
        <xdr:cNvSpPr txBox="1"/>
      </xdr:nvSpPr>
      <xdr:spPr>
        <a:xfrm>
          <a:off x="4364934" y="2037522"/>
          <a:ext cx="1466023" cy="2484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must match</a:t>
          </a:r>
          <a:endParaRPr lang="en-US">
            <a:effectLst/>
          </a:endParaRPr>
        </a:p>
      </xdr:txBody>
    </xdr:sp>
    <xdr:clientData/>
  </xdr:twoCellAnchor>
  <xdr:twoCellAnchor>
    <xdr:from>
      <xdr:col>7</xdr:col>
      <xdr:colOff>604631</xdr:colOff>
      <xdr:row>11</xdr:row>
      <xdr:rowOff>33130</xdr:rowOff>
    </xdr:from>
    <xdr:to>
      <xdr:col>7</xdr:col>
      <xdr:colOff>604631</xdr:colOff>
      <xdr:row>12</xdr:row>
      <xdr:rowOff>140804</xdr:rowOff>
    </xdr:to>
    <xdr:cxnSp macro="">
      <xdr:nvCxnSpPr>
        <xdr:cNvPr id="7" name="Straight Arrow Connector 6"/>
        <xdr:cNvCxnSpPr/>
      </xdr:nvCxnSpPr>
      <xdr:spPr>
        <a:xfrm>
          <a:off x="8009283" y="2194891"/>
          <a:ext cx="0" cy="273326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654326</xdr:colOff>
      <xdr:row>11</xdr:row>
      <xdr:rowOff>41413</xdr:rowOff>
    </xdr:from>
    <xdr:to>
      <xdr:col>13</xdr:col>
      <xdr:colOff>654326</xdr:colOff>
      <xdr:row>12</xdr:row>
      <xdr:rowOff>149087</xdr:rowOff>
    </xdr:to>
    <xdr:cxnSp macro="">
      <xdr:nvCxnSpPr>
        <xdr:cNvPr id="9" name="Straight Arrow Connector 8"/>
        <xdr:cNvCxnSpPr/>
      </xdr:nvCxnSpPr>
      <xdr:spPr>
        <a:xfrm>
          <a:off x="11711609" y="2203174"/>
          <a:ext cx="0" cy="273326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171450</xdr:colOff>
      <xdr:row>21</xdr:row>
      <xdr:rowOff>9525</xdr:rowOff>
    </xdr:to>
    <xdr:pic>
      <xdr:nvPicPr>
        <xdr:cNvPr id="310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61925"/>
          <a:ext cx="809625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14</xdr:col>
      <xdr:colOff>171450</xdr:colOff>
      <xdr:row>42</xdr:row>
      <xdr:rowOff>114300</xdr:rowOff>
    </xdr:to>
    <xdr:pic>
      <xdr:nvPicPr>
        <xdr:cNvPr id="310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00425"/>
          <a:ext cx="8096250" cy="351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perry\Downloads\FCFSM%20(2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Orgs"/>
      <sheetName val="Departments"/>
      <sheetName val="Tables"/>
    </sheetNames>
    <sheetDataSet>
      <sheetData sheetId="0"/>
      <sheetData sheetId="1"/>
      <sheetData sheetId="2"/>
      <sheetData sheetId="3">
        <row r="3">
          <cell r="F3" t="str">
            <v>SELECT</v>
          </cell>
        </row>
        <row r="4">
          <cell r="F4" t="str">
            <v>Arlington</v>
          </cell>
        </row>
        <row r="5">
          <cell r="F5" t="str">
            <v>Fairfax</v>
          </cell>
        </row>
        <row r="6">
          <cell r="F6" t="str">
            <v>Herndon (CIT)</v>
          </cell>
        </row>
        <row r="7">
          <cell r="F7" t="str">
            <v>Loudoun</v>
          </cell>
        </row>
        <row r="8">
          <cell r="F8" t="str">
            <v>Prince William</v>
          </cell>
        </row>
        <row r="9">
          <cell r="F9" t="str">
            <v>Ras-al-Khaimah</v>
          </cell>
        </row>
        <row r="10">
          <cell r="F10" t="str">
            <v>Other</v>
          </cell>
        </row>
        <row r="23">
          <cell r="F23" t="str">
            <v>SELECT</v>
          </cell>
        </row>
        <row r="24">
          <cell r="F24" t="str">
            <v>9-month</v>
          </cell>
        </row>
        <row r="25">
          <cell r="F25" t="str">
            <v>12-month</v>
          </cell>
        </row>
        <row r="26">
          <cell r="F26" t="str">
            <v>Summer Pay</v>
          </cell>
        </row>
        <row r="30">
          <cell r="F30">
            <v>1</v>
          </cell>
        </row>
        <row r="31">
          <cell r="F31">
            <v>2</v>
          </cell>
        </row>
        <row r="32">
          <cell r="F3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workbookViewId="0">
      <selection activeCell="B6" sqref="B6"/>
    </sheetView>
  </sheetViews>
  <sheetFormatPr defaultRowHeight="12.75" x14ac:dyDescent="0.2"/>
  <cols>
    <col min="1" max="1" width="39.42578125" customWidth="1"/>
    <col min="2" max="2" width="22.85546875" customWidth="1"/>
    <col min="3" max="3" width="2.85546875" customWidth="1"/>
    <col min="4" max="4" width="11.7109375" customWidth="1"/>
    <col min="5" max="5" width="17" customWidth="1"/>
    <col min="6" max="6" width="2.85546875" customWidth="1"/>
    <col min="7" max="7" width="13" customWidth="1"/>
    <col min="8" max="8" width="16" customWidth="1"/>
    <col min="9" max="9" width="2.85546875" customWidth="1"/>
    <col min="10" max="10" width="11.7109375" customWidth="1"/>
    <col min="11" max="11" width="14.85546875" customWidth="1"/>
    <col min="12" max="12" width="2.85546875" customWidth="1"/>
    <col min="13" max="13" width="12.42578125" customWidth="1"/>
    <col min="14" max="14" width="15.7109375" customWidth="1"/>
    <col min="15" max="15" width="2.85546875" customWidth="1"/>
    <col min="16" max="16" width="11.7109375" customWidth="1"/>
    <col min="17" max="17" width="15.42578125" customWidth="1"/>
    <col min="18" max="18" width="2.85546875" customWidth="1"/>
    <col min="19" max="19" width="11.7109375" customWidth="1"/>
    <col min="20" max="20" width="15" customWidth="1"/>
    <col min="21" max="21" width="3" customWidth="1"/>
    <col min="22" max="22" width="11.7109375" customWidth="1"/>
    <col min="23" max="23" width="14.42578125" customWidth="1"/>
    <col min="24" max="24" width="2.85546875" customWidth="1"/>
    <col min="25" max="25" width="10.5703125" customWidth="1"/>
  </cols>
  <sheetData>
    <row r="1" spans="1:26" ht="15" x14ac:dyDescent="0.25">
      <c r="A1" s="28" t="s">
        <v>4</v>
      </c>
      <c r="B1" s="26" t="s">
        <v>52</v>
      </c>
    </row>
    <row r="2" spans="1:26" ht="15" x14ac:dyDescent="0.25">
      <c r="A2" s="26"/>
    </row>
    <row r="3" spans="1:26" x14ac:dyDescent="0.2">
      <c r="A3" s="31" t="s">
        <v>22</v>
      </c>
    </row>
    <row r="4" spans="1:26" x14ac:dyDescent="0.2">
      <c r="A4" s="41" t="s">
        <v>24</v>
      </c>
    </row>
    <row r="6" spans="1:26" x14ac:dyDescent="0.2">
      <c r="A6" t="s">
        <v>1</v>
      </c>
      <c r="B6" s="43"/>
    </row>
    <row r="7" spans="1:26" x14ac:dyDescent="0.2">
      <c r="A7" t="s">
        <v>3</v>
      </c>
      <c r="B7" s="43"/>
    </row>
    <row r="8" spans="1:26" x14ac:dyDescent="0.2">
      <c r="A8" t="s">
        <v>30</v>
      </c>
      <c r="B8" s="43"/>
    </row>
    <row r="9" spans="1:26" x14ac:dyDescent="0.2">
      <c r="A9" t="s">
        <v>0</v>
      </c>
      <c r="B9" s="44"/>
    </row>
    <row r="10" spans="1:26" x14ac:dyDescent="0.2">
      <c r="A10" t="s">
        <v>9</v>
      </c>
      <c r="B10" s="45"/>
    </row>
    <row r="11" spans="1:26" x14ac:dyDescent="0.2">
      <c r="A11" t="s">
        <v>31</v>
      </c>
      <c r="B11" s="44"/>
    </row>
    <row r="12" spans="1:26" x14ac:dyDescent="0.2">
      <c r="A12" s="16" t="s">
        <v>50</v>
      </c>
      <c r="B12" s="32">
        <f>B17+B21</f>
        <v>0</v>
      </c>
    </row>
    <row r="13" spans="1:26" x14ac:dyDescent="0.2">
      <c r="B13" s="15"/>
    </row>
    <row r="14" spans="1:26" x14ac:dyDescent="0.2">
      <c r="A14" s="6"/>
      <c r="B14" s="15"/>
      <c r="C14" s="6"/>
      <c r="D14" s="56" t="s">
        <v>29</v>
      </c>
      <c r="E14" s="57"/>
      <c r="F14" s="57"/>
      <c r="G14" s="58"/>
      <c r="H14" s="58"/>
      <c r="I14" s="57"/>
      <c r="J14" s="57"/>
      <c r="K14" s="57"/>
      <c r="L14" s="57"/>
      <c r="M14" s="58"/>
      <c r="N14" s="58"/>
      <c r="O14" s="57"/>
      <c r="P14" s="58"/>
      <c r="Q14" s="58"/>
      <c r="R14" s="57"/>
      <c r="S14" s="58"/>
      <c r="T14" s="58"/>
      <c r="U14" s="57"/>
      <c r="V14" s="58"/>
      <c r="W14" s="59"/>
      <c r="Y14" s="60" t="s">
        <v>40</v>
      </c>
      <c r="Z14" s="61"/>
    </row>
    <row r="15" spans="1:26" x14ac:dyDescent="0.2">
      <c r="D15" s="46" t="s">
        <v>28</v>
      </c>
      <c r="E15" s="47"/>
      <c r="F15" s="48"/>
      <c r="G15" s="49" t="s">
        <v>28</v>
      </c>
      <c r="H15" s="50"/>
      <c r="I15" s="48"/>
      <c r="J15" s="46" t="s">
        <v>28</v>
      </c>
      <c r="K15" s="47"/>
      <c r="L15" s="48"/>
      <c r="M15" s="49" t="s">
        <v>28</v>
      </c>
      <c r="N15" s="50"/>
      <c r="O15" s="48"/>
      <c r="P15" s="51" t="s">
        <v>21</v>
      </c>
      <c r="Q15" s="50"/>
      <c r="R15" s="48"/>
      <c r="S15" s="51" t="s">
        <v>21</v>
      </c>
      <c r="T15" s="50"/>
      <c r="U15" s="48"/>
      <c r="V15" s="51" t="s">
        <v>21</v>
      </c>
      <c r="W15" s="50"/>
      <c r="X15" s="6"/>
      <c r="Y15" s="34" t="s">
        <v>6</v>
      </c>
      <c r="Z15" s="34" t="s">
        <v>7</v>
      </c>
    </row>
    <row r="16" spans="1:26" x14ac:dyDescent="0.2">
      <c r="A16" s="28" t="s">
        <v>2</v>
      </c>
      <c r="B16" s="44"/>
      <c r="D16" s="2" t="s">
        <v>6</v>
      </c>
      <c r="E16" s="2" t="s">
        <v>7</v>
      </c>
      <c r="G16" s="2" t="s">
        <v>6</v>
      </c>
      <c r="H16" s="2" t="s">
        <v>7</v>
      </c>
      <c r="J16" s="2" t="s">
        <v>6</v>
      </c>
      <c r="K16" s="2" t="s">
        <v>7</v>
      </c>
      <c r="M16" s="2" t="s">
        <v>13</v>
      </c>
      <c r="N16" s="3" t="s">
        <v>14</v>
      </c>
      <c r="P16" s="3" t="s">
        <v>12</v>
      </c>
      <c r="Q16" s="3" t="s">
        <v>11</v>
      </c>
      <c r="S16" s="3" t="s">
        <v>12</v>
      </c>
      <c r="T16" s="3" t="s">
        <v>11</v>
      </c>
      <c r="V16" s="3" t="s">
        <v>12</v>
      </c>
      <c r="W16" s="3" t="s">
        <v>11</v>
      </c>
    </row>
    <row r="17" spans="1:26" x14ac:dyDescent="0.2">
      <c r="A17" s="16" t="s">
        <v>33</v>
      </c>
      <c r="B17" s="44"/>
      <c r="M17" s="53"/>
    </row>
    <row r="18" spans="1:26" x14ac:dyDescent="0.2">
      <c r="A18" s="1" t="s">
        <v>5</v>
      </c>
      <c r="B18" s="18" t="e">
        <f>B17/B11</f>
        <v>#DIV/0!</v>
      </c>
      <c r="C18" s="19"/>
      <c r="D18" s="55"/>
      <c r="E18" s="19" t="e">
        <f>D18*$B$18</f>
        <v>#DIV/0!</v>
      </c>
      <c r="F18" s="19"/>
      <c r="G18" s="55"/>
      <c r="H18" s="19" t="e">
        <f>G18*$B$18</f>
        <v>#DIV/0!</v>
      </c>
      <c r="I18" s="19"/>
      <c r="J18" s="55"/>
      <c r="K18" s="19" t="e">
        <f>J18*$B$18</f>
        <v>#DIV/0!</v>
      </c>
      <c r="L18" s="19"/>
      <c r="M18" s="54"/>
      <c r="N18" s="22" t="e">
        <f>M18*$B$18</f>
        <v>#DIV/0!</v>
      </c>
      <c r="O18" s="19"/>
      <c r="P18" s="52"/>
      <c r="Q18" s="22" t="e">
        <f>P18*$B$18</f>
        <v>#DIV/0!</v>
      </c>
      <c r="R18" s="19"/>
      <c r="S18" s="52"/>
      <c r="T18" s="22" t="e">
        <f>S18*$B$18</f>
        <v>#DIV/0!</v>
      </c>
      <c r="U18" s="19"/>
      <c r="V18" s="52"/>
      <c r="W18" s="22" t="e">
        <f>V18*$B$18</f>
        <v>#DIV/0!</v>
      </c>
      <c r="X18" s="19"/>
      <c r="Y18" s="33">
        <f>V18+S18+P18+M18+J18+G18+D18</f>
        <v>0</v>
      </c>
      <c r="Z18" s="33" t="e">
        <f>E18+H18+K18+N18+Q18+T18+W18</f>
        <v>#DIV/0!</v>
      </c>
    </row>
    <row r="19" spans="1:26" x14ac:dyDescent="0.2">
      <c r="B19" s="13"/>
      <c r="D19" s="53"/>
      <c r="G19" s="53"/>
      <c r="J19" s="53"/>
      <c r="M19" s="53"/>
      <c r="P19" s="53"/>
      <c r="S19" s="53"/>
      <c r="V19" s="53"/>
    </row>
    <row r="20" spans="1:26" x14ac:dyDescent="0.2">
      <c r="A20" s="28" t="s">
        <v>8</v>
      </c>
      <c r="B20" s="44"/>
      <c r="D20" s="53"/>
      <c r="G20" s="53"/>
      <c r="J20" s="53"/>
      <c r="M20" s="53"/>
      <c r="P20" s="53"/>
      <c r="S20" s="53"/>
      <c r="V20" s="53"/>
    </row>
    <row r="21" spans="1:26" x14ac:dyDescent="0.2">
      <c r="A21" s="16" t="s">
        <v>33</v>
      </c>
      <c r="B21" s="44"/>
      <c r="D21" s="53"/>
      <c r="G21" s="53"/>
      <c r="J21" s="53"/>
      <c r="M21" s="53"/>
      <c r="P21" s="53"/>
      <c r="S21" s="53"/>
      <c r="V21" s="53"/>
    </row>
    <row r="22" spans="1:26" x14ac:dyDescent="0.2">
      <c r="A22" s="1" t="s">
        <v>5</v>
      </c>
      <c r="B22" s="18" t="e">
        <f>B21/B11</f>
        <v>#DIV/0!</v>
      </c>
      <c r="C22" s="22"/>
      <c r="D22" s="54"/>
      <c r="E22" s="19" t="e">
        <f>D22*$B$22</f>
        <v>#DIV/0!</v>
      </c>
      <c r="F22" s="22"/>
      <c r="G22" s="54"/>
      <c r="H22" s="19" t="e">
        <f>G22*$B$22</f>
        <v>#DIV/0!</v>
      </c>
      <c r="I22" s="22"/>
      <c r="J22" s="55"/>
      <c r="K22" s="19" t="e">
        <f>J22*$B$22</f>
        <v>#DIV/0!</v>
      </c>
      <c r="L22" s="22"/>
      <c r="M22" s="54"/>
      <c r="N22" s="19" t="e">
        <f>M22*$B$22</f>
        <v>#DIV/0!</v>
      </c>
      <c r="O22" s="22"/>
      <c r="P22" s="54"/>
      <c r="Q22" s="19" t="e">
        <f>P22*$B$22</f>
        <v>#DIV/0!</v>
      </c>
      <c r="R22" s="22"/>
      <c r="S22" s="54"/>
      <c r="T22" s="19" t="e">
        <f>S22*$B$22</f>
        <v>#DIV/0!</v>
      </c>
      <c r="U22" s="22"/>
      <c r="V22" s="54"/>
      <c r="W22" s="19" t="e">
        <f>V22*$B$22</f>
        <v>#DIV/0!</v>
      </c>
      <c r="X22" s="22"/>
      <c r="Y22" s="33">
        <f>V22+S22+P22+M22+J22+G22+D22</f>
        <v>0</v>
      </c>
      <c r="Z22" s="33" t="e">
        <f>E22+H22+K22+N22+Q22+T22+W22</f>
        <v>#DIV/0!</v>
      </c>
    </row>
    <row r="23" spans="1:26" x14ac:dyDescent="0.2">
      <c r="B23" s="12"/>
      <c r="E23" s="4"/>
      <c r="H23" s="4"/>
      <c r="K23" s="4"/>
      <c r="M23" s="48"/>
      <c r="P23" s="6"/>
      <c r="S23" s="48"/>
      <c r="V23" s="6"/>
    </row>
    <row r="24" spans="1:26" x14ac:dyDescent="0.2">
      <c r="A24" s="40" t="s">
        <v>32</v>
      </c>
      <c r="C24" s="22"/>
      <c r="E24" s="38" t="e">
        <f>SUM(E17:E23)</f>
        <v>#DIV/0!</v>
      </c>
      <c r="F24" s="22"/>
      <c r="G24" s="19"/>
      <c r="H24" s="39" t="e">
        <f>SUM(H17:H23)</f>
        <v>#DIV/0!</v>
      </c>
      <c r="I24" s="22"/>
      <c r="J24" s="19"/>
      <c r="K24" s="39" t="e">
        <f>SUM(K17:K23)</f>
        <v>#DIV/0!</v>
      </c>
      <c r="L24" s="22"/>
      <c r="M24" s="24"/>
      <c r="N24" s="39" t="e">
        <f>SUM(N17:N23)</f>
        <v>#DIV/0!</v>
      </c>
      <c r="O24" s="22"/>
      <c r="P24" s="24"/>
      <c r="Q24" s="39" t="e">
        <f>SUM(Q17:Q23)</f>
        <v>#DIV/0!</v>
      </c>
      <c r="R24" s="22"/>
      <c r="S24" s="24"/>
      <c r="T24" s="39" t="e">
        <f>SUM(T17:T23)</f>
        <v>#DIV/0!</v>
      </c>
      <c r="U24" s="22"/>
      <c r="V24" s="24"/>
      <c r="W24" s="39" t="e">
        <f>SUM(W17:W23)</f>
        <v>#DIV/0!</v>
      </c>
      <c r="X24" s="22"/>
      <c r="Y24" s="35" t="e">
        <f>E24+H24+K24+N24+Q24+T24+W24</f>
        <v>#DIV/0!</v>
      </c>
      <c r="Z24" s="35" t="e">
        <f>Z18+Z22</f>
        <v>#DIV/0!</v>
      </c>
    </row>
    <row r="25" spans="1:26" x14ac:dyDescent="0.2">
      <c r="A25" t="s">
        <v>10</v>
      </c>
      <c r="E25" s="5" t="e">
        <f>B10*E24</f>
        <v>#DIV/0!</v>
      </c>
      <c r="G25" s="5"/>
      <c r="H25" s="5" t="e">
        <f>B10*H24</f>
        <v>#DIV/0!</v>
      </c>
      <c r="J25" s="5"/>
      <c r="K25" s="5" t="e">
        <f>B10*K24</f>
        <v>#DIV/0!</v>
      </c>
      <c r="M25" s="5"/>
      <c r="N25" s="5" t="e">
        <f>B10*N24</f>
        <v>#DIV/0!</v>
      </c>
      <c r="P25" s="5"/>
      <c r="Q25" s="5" t="e">
        <f>B10*Q24</f>
        <v>#DIV/0!</v>
      </c>
      <c r="S25" s="5"/>
      <c r="T25" s="30" t="e">
        <f>B10*T24</f>
        <v>#DIV/0!</v>
      </c>
      <c r="V25" s="5"/>
      <c r="W25" s="30" t="e">
        <f>B10*W24</f>
        <v>#DIV/0!</v>
      </c>
      <c r="Y25" s="36" t="s">
        <v>41</v>
      </c>
      <c r="Z25" s="37"/>
    </row>
    <row r="26" spans="1:26" x14ac:dyDescent="0.2">
      <c r="Y26" s="16"/>
    </row>
    <row r="27" spans="1:26" ht="18" x14ac:dyDescent="0.25">
      <c r="D27" s="7" t="s">
        <v>51</v>
      </c>
      <c r="G27" s="8"/>
    </row>
    <row r="28" spans="1:26" x14ac:dyDescent="0.2">
      <c r="A28" s="16" t="s">
        <v>25</v>
      </c>
    </row>
    <row r="30" spans="1:26" x14ac:dyDescent="0.2">
      <c r="A30" s="27" t="s">
        <v>43</v>
      </c>
    </row>
    <row r="31" spans="1:26" x14ac:dyDescent="0.2">
      <c r="A31" s="27"/>
    </row>
    <row r="32" spans="1:26" x14ac:dyDescent="0.2">
      <c r="A32" s="27" t="s">
        <v>26</v>
      </c>
    </row>
  </sheetData>
  <sheetProtection algorithmName="SHA-512" hashValue="RvFw4EG8ja8BKW/AE9qvIJawUvr2gm+J6Qk8pZhjSVnxZU9zZi2vnsFD9OHZ1DFYp42J6bMpVXrkyRMNctpXYw==" saltValue="KWPS07F8aMzHdX/EOVQFTw==" spinCount="100000" sheet="1" objects="1" scenarios="1" selectLockedCells="1"/>
  <mergeCells count="2">
    <mergeCell ref="D14:W14"/>
    <mergeCell ref="Y14:Z14"/>
  </mergeCells>
  <pageMargins left="0.25" right="0.25" top="0.75" bottom="0.75" header="0.3" footer="0.3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="115" zoomScaleNormal="115" workbookViewId="0">
      <selection activeCell="J31" sqref="J31"/>
    </sheetView>
  </sheetViews>
  <sheetFormatPr defaultRowHeight="12.75" x14ac:dyDescent="0.2"/>
  <cols>
    <col min="1" max="1" width="42.5703125" customWidth="1"/>
    <col min="2" max="2" width="17.7109375" customWidth="1"/>
    <col min="3" max="3" width="11.85546875" customWidth="1"/>
    <col min="4" max="5" width="12" customWidth="1"/>
    <col min="6" max="6" width="2.7109375" customWidth="1"/>
    <col min="7" max="7" width="12" customWidth="1"/>
    <col min="8" max="8" width="13.140625" customWidth="1"/>
    <col min="9" max="9" width="2.7109375" customWidth="1"/>
    <col min="10" max="11" width="12" customWidth="1"/>
    <col min="12" max="12" width="2.7109375" customWidth="1"/>
    <col min="13" max="13" width="12" customWidth="1"/>
    <col min="14" max="14" width="14.42578125" customWidth="1"/>
    <col min="15" max="15" width="2.7109375" customWidth="1"/>
    <col min="16" max="17" width="12" customWidth="1"/>
    <col min="18" max="18" width="2.7109375" customWidth="1"/>
    <col min="19" max="20" width="12" customWidth="1"/>
    <col min="21" max="21" width="2.7109375" customWidth="1"/>
    <col min="22" max="23" width="12" customWidth="1"/>
  </cols>
  <sheetData>
    <row r="1" spans="1:23" ht="25.5" customHeight="1" x14ac:dyDescent="0.2">
      <c r="A1" s="63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</row>
    <row r="3" spans="1:23" x14ac:dyDescent="0.2">
      <c r="A3" s="28" t="s">
        <v>47</v>
      </c>
    </row>
    <row r="4" spans="1:23" x14ac:dyDescent="0.2">
      <c r="A4" s="17" t="s">
        <v>22</v>
      </c>
    </row>
    <row r="5" spans="1:23" x14ac:dyDescent="0.2">
      <c r="A5" s="41" t="s">
        <v>23</v>
      </c>
    </row>
    <row r="6" spans="1:23" ht="7.5" customHeight="1" x14ac:dyDescent="0.2"/>
    <row r="7" spans="1:23" x14ac:dyDescent="0.2">
      <c r="A7" t="s">
        <v>1</v>
      </c>
      <c r="B7" s="11" t="s">
        <v>19</v>
      </c>
    </row>
    <row r="8" spans="1:23" x14ac:dyDescent="0.2">
      <c r="A8" t="s">
        <v>3</v>
      </c>
      <c r="B8" s="11" t="s">
        <v>20</v>
      </c>
    </row>
    <row r="9" spans="1:23" ht="14.25" x14ac:dyDescent="0.2">
      <c r="A9" s="16" t="s">
        <v>37</v>
      </c>
      <c r="B9" s="11" t="s">
        <v>16</v>
      </c>
    </row>
    <row r="10" spans="1:23" x14ac:dyDescent="0.2">
      <c r="A10" t="s">
        <v>0</v>
      </c>
      <c r="B10" s="11">
        <v>17</v>
      </c>
    </row>
    <row r="11" spans="1:23" x14ac:dyDescent="0.2">
      <c r="A11" t="s">
        <v>9</v>
      </c>
      <c r="B11" s="14">
        <v>6388.89</v>
      </c>
    </row>
    <row r="12" spans="1:23" x14ac:dyDescent="0.2">
      <c r="A12" s="16" t="s">
        <v>27</v>
      </c>
      <c r="B12" s="11">
        <v>10</v>
      </c>
      <c r="C12" s="6"/>
      <c r="F12" s="6"/>
      <c r="G12" s="62" t="s">
        <v>44</v>
      </c>
      <c r="H12" s="62"/>
      <c r="I12" s="6"/>
      <c r="L12" s="6"/>
      <c r="M12" s="62" t="s">
        <v>44</v>
      </c>
      <c r="N12" s="62"/>
      <c r="O12" s="6"/>
      <c r="R12" s="6"/>
      <c r="U12" s="6"/>
    </row>
    <row r="13" spans="1:23" x14ac:dyDescent="0.2">
      <c r="A13" s="16" t="s">
        <v>48</v>
      </c>
      <c r="B13" s="32">
        <f>B17+B21</f>
        <v>10</v>
      </c>
    </row>
    <row r="14" spans="1:23" ht="8.25" customHeight="1" x14ac:dyDescent="0.2">
      <c r="A14" s="16"/>
      <c r="B14" s="42"/>
    </row>
    <row r="15" spans="1:23" x14ac:dyDescent="0.2">
      <c r="A15" s="16"/>
      <c r="D15" s="29" t="s">
        <v>35</v>
      </c>
      <c r="E15" s="10"/>
      <c r="G15" s="29" t="s">
        <v>45</v>
      </c>
      <c r="H15" s="10"/>
      <c r="J15" s="29" t="s">
        <v>34</v>
      </c>
      <c r="K15" s="10"/>
      <c r="M15" s="29" t="s">
        <v>46</v>
      </c>
      <c r="N15" s="10"/>
      <c r="P15" s="29" t="s">
        <v>36</v>
      </c>
      <c r="Q15" s="10"/>
      <c r="S15" s="9" t="s">
        <v>21</v>
      </c>
      <c r="T15" s="10"/>
      <c r="V15" s="9" t="s">
        <v>21</v>
      </c>
      <c r="W15" s="10"/>
    </row>
    <row r="16" spans="1:23" x14ac:dyDescent="0.2">
      <c r="A16" s="28" t="s">
        <v>2</v>
      </c>
      <c r="B16" s="11" t="s">
        <v>17</v>
      </c>
      <c r="D16" s="2" t="s">
        <v>6</v>
      </c>
      <c r="E16" s="2" t="s">
        <v>7</v>
      </c>
      <c r="G16" s="2" t="s">
        <v>6</v>
      </c>
      <c r="H16" s="2" t="s">
        <v>7</v>
      </c>
      <c r="J16" s="2" t="s">
        <v>6</v>
      </c>
      <c r="K16" s="2" t="s">
        <v>7</v>
      </c>
      <c r="M16" s="2" t="s">
        <v>13</v>
      </c>
      <c r="N16" s="3" t="s">
        <v>14</v>
      </c>
      <c r="P16" s="3" t="s">
        <v>12</v>
      </c>
      <c r="Q16" s="3" t="s">
        <v>11</v>
      </c>
      <c r="S16" s="3" t="s">
        <v>12</v>
      </c>
      <c r="T16" s="3" t="s">
        <v>11</v>
      </c>
      <c r="V16" s="3" t="s">
        <v>12</v>
      </c>
      <c r="W16" s="3" t="s">
        <v>11</v>
      </c>
    </row>
    <row r="17" spans="1:23" x14ac:dyDescent="0.2">
      <c r="A17" s="16" t="s">
        <v>38</v>
      </c>
      <c r="B17" s="11">
        <v>5</v>
      </c>
    </row>
    <row r="18" spans="1:23" x14ac:dyDescent="0.2">
      <c r="A18" s="1" t="s">
        <v>5</v>
      </c>
      <c r="B18" s="18">
        <f>B17/B12</f>
        <v>0.5</v>
      </c>
      <c r="C18" s="19"/>
      <c r="D18" s="20">
        <v>0.65</v>
      </c>
      <c r="E18" s="19">
        <f>D18*$B$18</f>
        <v>0.32500000000000001</v>
      </c>
      <c r="F18" s="19"/>
      <c r="G18" s="20">
        <v>0.1</v>
      </c>
      <c r="H18" s="19">
        <f>G18*$B$18</f>
        <v>0.05</v>
      </c>
      <c r="I18" s="19"/>
      <c r="J18" s="20">
        <v>0.25</v>
      </c>
      <c r="K18" s="19">
        <f>J18*$B$18</f>
        <v>0.125</v>
      </c>
      <c r="L18" s="19"/>
      <c r="M18" s="21"/>
      <c r="N18" s="22">
        <f>M18*$B$18</f>
        <v>0</v>
      </c>
      <c r="O18" s="19"/>
      <c r="P18" s="23"/>
      <c r="Q18" s="22">
        <f>P18*$B$18</f>
        <v>0</v>
      </c>
      <c r="R18" s="19"/>
      <c r="S18" s="23"/>
      <c r="T18" s="22">
        <f>S18*$B$18</f>
        <v>0</v>
      </c>
      <c r="U18" s="19"/>
      <c r="V18" s="23"/>
      <c r="W18" s="22">
        <f>V18*$B$18</f>
        <v>0</v>
      </c>
    </row>
    <row r="19" spans="1:23" x14ac:dyDescent="0.2">
      <c r="B19" s="13"/>
    </row>
    <row r="20" spans="1:23" x14ac:dyDescent="0.2">
      <c r="A20" s="28" t="s">
        <v>8</v>
      </c>
      <c r="B20" s="11" t="s">
        <v>18</v>
      </c>
    </row>
    <row r="21" spans="1:23" x14ac:dyDescent="0.2">
      <c r="A21" s="16" t="s">
        <v>38</v>
      </c>
      <c r="B21" s="11">
        <v>5</v>
      </c>
    </row>
    <row r="22" spans="1:23" x14ac:dyDescent="0.2">
      <c r="A22" s="1" t="s">
        <v>5</v>
      </c>
      <c r="B22" s="18">
        <f>B21/B12</f>
        <v>0.5</v>
      </c>
      <c r="C22" s="22"/>
      <c r="D22" s="21"/>
      <c r="E22" s="19">
        <f>D22*$B$22</f>
        <v>0</v>
      </c>
      <c r="F22" s="22"/>
      <c r="G22" s="21"/>
      <c r="H22" s="19">
        <f>G22*$B$22</f>
        <v>0</v>
      </c>
      <c r="I22" s="22"/>
      <c r="J22" s="20">
        <v>0.25</v>
      </c>
      <c r="K22" s="19">
        <f>J22*$B$22</f>
        <v>0.125</v>
      </c>
      <c r="L22" s="22"/>
      <c r="M22" s="21">
        <v>0.1</v>
      </c>
      <c r="N22" s="19">
        <f>M22*$B$22</f>
        <v>0.05</v>
      </c>
      <c r="O22" s="22"/>
      <c r="P22" s="21">
        <v>0.65</v>
      </c>
      <c r="Q22" s="19">
        <f>P22*$B$22</f>
        <v>0.32500000000000001</v>
      </c>
      <c r="R22" s="22"/>
      <c r="S22" s="21"/>
      <c r="T22" s="19">
        <f>S22*$B$22</f>
        <v>0</v>
      </c>
      <c r="U22" s="22"/>
      <c r="V22" s="21"/>
      <c r="W22" s="19">
        <f>V22*$B$22</f>
        <v>0</v>
      </c>
    </row>
    <row r="23" spans="1:23" x14ac:dyDescent="0.2">
      <c r="B23" s="12"/>
      <c r="E23" s="4"/>
      <c r="H23" s="4"/>
      <c r="K23" s="4"/>
      <c r="M23" s="6"/>
    </row>
    <row r="24" spans="1:23" x14ac:dyDescent="0.2">
      <c r="A24" t="s">
        <v>32</v>
      </c>
      <c r="E24" s="38">
        <f>SUM(E17:E23)</f>
        <v>0.32500000000000001</v>
      </c>
      <c r="F24" s="22"/>
      <c r="G24" s="19"/>
      <c r="H24" s="39">
        <f>SUM(H17:H23)</f>
        <v>0.05</v>
      </c>
      <c r="I24" s="22"/>
      <c r="J24" s="19"/>
      <c r="K24" s="39">
        <f>SUM(K17:K23)</f>
        <v>0.25</v>
      </c>
      <c r="L24" s="22"/>
      <c r="M24" s="24"/>
      <c r="N24" s="39">
        <f>SUM(N17:N23)</f>
        <v>0.05</v>
      </c>
      <c r="O24" s="22"/>
      <c r="P24" s="25"/>
      <c r="Q24" s="39">
        <f>SUM(Q17:Q23)</f>
        <v>0.32500000000000001</v>
      </c>
      <c r="R24" s="22"/>
      <c r="S24" s="25"/>
      <c r="T24" s="39">
        <f>SUM(T17:T23)</f>
        <v>0</v>
      </c>
      <c r="U24" s="22"/>
      <c r="V24" s="25"/>
      <c r="W24" s="39">
        <f>SUM(W17:W23)</f>
        <v>0</v>
      </c>
    </row>
    <row r="25" spans="1:23" x14ac:dyDescent="0.2">
      <c r="A25" t="s">
        <v>49</v>
      </c>
      <c r="E25" s="5">
        <f>B11*E24</f>
        <v>2076.3892500000002</v>
      </c>
      <c r="G25" s="5"/>
      <c r="H25" s="5">
        <f>B11*H24</f>
        <v>319.44450000000006</v>
      </c>
      <c r="J25" s="5"/>
      <c r="K25" s="5">
        <f>B11*K24</f>
        <v>1597.2225000000001</v>
      </c>
      <c r="M25" s="5"/>
      <c r="N25" s="5">
        <f>B11*N24</f>
        <v>319.44450000000006</v>
      </c>
      <c r="P25" s="5"/>
      <c r="Q25" s="5">
        <f>B11*Q24</f>
        <v>2076.3892500000002</v>
      </c>
      <c r="S25" s="5"/>
      <c r="T25" s="5">
        <f>B11*T24</f>
        <v>0</v>
      </c>
      <c r="V25" s="5"/>
      <c r="W25" s="5">
        <f>B11*W24</f>
        <v>0</v>
      </c>
    </row>
    <row r="27" spans="1:23" ht="18" x14ac:dyDescent="0.25">
      <c r="B27" s="7" t="s">
        <v>15</v>
      </c>
      <c r="N27" s="8"/>
    </row>
    <row r="28" spans="1:23" ht="18" x14ac:dyDescent="0.25">
      <c r="C28" s="7"/>
    </row>
    <row r="29" spans="1:23" ht="18" x14ac:dyDescent="0.25">
      <c r="A29" s="16" t="s">
        <v>25</v>
      </c>
      <c r="C29" s="7"/>
    </row>
    <row r="31" spans="1:23" x14ac:dyDescent="0.2">
      <c r="A31" s="27" t="s">
        <v>39</v>
      </c>
      <c r="B31" s="16"/>
    </row>
    <row r="32" spans="1:23" x14ac:dyDescent="0.2">
      <c r="A32" s="27"/>
    </row>
    <row r="33" spans="1:2" x14ac:dyDescent="0.2">
      <c r="A33" s="27" t="s">
        <v>26</v>
      </c>
      <c r="B33" s="27"/>
    </row>
    <row r="34" spans="1:2" x14ac:dyDescent="0.2">
      <c r="B34" s="27"/>
    </row>
    <row r="35" spans="1:2" x14ac:dyDescent="0.2">
      <c r="B35" s="27"/>
    </row>
  </sheetData>
  <mergeCells count="3">
    <mergeCell ref="G12:H12"/>
    <mergeCell ref="M12:N12"/>
    <mergeCell ref="A1:Q1"/>
  </mergeCells>
  <printOptions gridLines="1"/>
  <pageMargins left="0.45" right="0.2" top="0.5" bottom="0.5" header="0.3" footer="0.3"/>
  <pageSetup paperSize="5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Q19" sqref="Q19"/>
    </sheetView>
  </sheetViews>
  <sheetFormatPr defaultRowHeight="12.75" x14ac:dyDescent="0.2"/>
  <cols>
    <col min="1" max="1" width="2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Mid Pay Worksheet</vt:lpstr>
      <vt:lpstr>Sample Mid-Pay </vt:lpstr>
      <vt:lpstr>Sample FCF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ddonaho</dc:creator>
  <cp:lastModifiedBy>ADTTech</cp:lastModifiedBy>
  <cp:lastPrinted>2019-05-16T20:02:25Z</cp:lastPrinted>
  <dcterms:created xsi:type="dcterms:W3CDTF">2006-03-08T18:46:07Z</dcterms:created>
  <dcterms:modified xsi:type="dcterms:W3CDTF">2019-05-20T13:01:29Z</dcterms:modified>
</cp:coreProperties>
</file>