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ydata\Working Folder\Form Revisions\"/>
    </mc:Choice>
  </mc:AlternateContent>
  <xr:revisionPtr revIDLastSave="0" documentId="13_ncr:1_{A36599F1-C8D4-4867-B73A-75979B7B9C16}" xr6:coauthVersionLast="36" xr6:coauthVersionMax="36" xr10:uidLastSave="{00000000-0000-0000-0000-000000000000}"/>
  <workbookProtection workbookAlgorithmName="SHA-512" workbookHashValue="HsfmMlmHTKFdKKex5BtpbZBqAq8Ljk4MN8KgxXzRGTokwKDOQArjhvKOY3VyxgZIJ7Z3JD/C78hbsWxbp1JhaQ==" workbookSaltValue="XEFHY5OtySa+e9YlkDcINA==" workbookSpinCount="100000" lockStructure="1" lockWindows="1"/>
  <bookViews>
    <workbookView xWindow="-108" yWindow="-108" windowWidth="23256" windowHeight="12576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B33" i="1" l="1"/>
  <c r="B23" i="1" l="1"/>
  <c r="B18" i="1" l="1"/>
  <c r="B27" i="1" s="1"/>
  <c r="B28" i="1" l="1"/>
  <c r="B19" i="1"/>
  <c r="B20" i="1" s="1"/>
  <c r="D32" i="1" l="1"/>
  <c r="D31" i="1"/>
  <c r="D30" i="1"/>
  <c r="B36" i="1" l="1"/>
  <c r="B35" i="1"/>
  <c r="B37" i="1"/>
  <c r="B38" i="1"/>
  <c r="D33" i="1"/>
</calcChain>
</file>

<file path=xl/sharedStrings.xml><?xml version="1.0" encoding="utf-8"?>
<sst xmlns="http://schemas.openxmlformats.org/spreadsheetml/2006/main" count="29" uniqueCount="29">
  <si>
    <t>% Allowed to be charged to Sponsored Fund</t>
  </si>
  <si>
    <t>G#</t>
  </si>
  <si>
    <t>% to charge to Sponsored Fund</t>
  </si>
  <si>
    <t>% to charge as Cost Share</t>
  </si>
  <si>
    <t>Fund #</t>
  </si>
  <si>
    <t>Activity Code</t>
  </si>
  <si>
    <t>Per Pay Amount</t>
  </si>
  <si>
    <t>Employee</t>
  </si>
  <si>
    <t>9 Month Faculty</t>
  </si>
  <si>
    <t>Annualized Salary</t>
  </si>
  <si>
    <t>Directions:</t>
  </si>
  <si>
    <t>DOJ Level (110%)</t>
  </si>
  <si>
    <t>Sponsor Agency</t>
  </si>
  <si>
    <t>Contract Specific Salary Cap</t>
  </si>
  <si>
    <t>(Summer work on sponsored projects must be equal to or less than 90%)</t>
  </si>
  <si>
    <t>Total Summer Pay</t>
  </si>
  <si>
    <t>% to be charged as Cost Share</t>
  </si>
  <si>
    <t>No. of Pay Periods to be worked in the Summer (1-6)</t>
  </si>
  <si>
    <t>Salary Cap Cost Share charged to Org (1xxxxx with SCxxxx)</t>
  </si>
  <si>
    <t>Salary charged to Sponsored Project (2xxxxx)</t>
  </si>
  <si>
    <r>
      <t xml:space="preserve">1) Enter information in yellow cells only. These fields are required for calculation.
2) Enter items in </t>
    </r>
    <r>
      <rPr>
        <b/>
        <sz val="10"/>
        <color theme="8"/>
        <rFont val="Calibri"/>
        <family val="2"/>
        <scheme val="minor"/>
      </rPr>
      <t>blue</t>
    </r>
    <r>
      <rPr>
        <sz val="10"/>
        <rFont val="Calibri"/>
        <family val="2"/>
        <scheme val="minor"/>
      </rPr>
      <t xml:space="preserve"> on EPAF/EPAF upload form.
3) Attach and send this worksheet with the EPAF as applicable.</t>
    </r>
  </si>
  <si>
    <t>SUMMER Salary Cap Calculator</t>
  </si>
  <si>
    <t>9 Month Salary 1.0 FTE</t>
  </si>
  <si>
    <t>Summer Research Pay on Sponsored Project that Requires Salary Cap</t>
  </si>
  <si>
    <r>
      <t xml:space="preserve">Summer Research Pay on all </t>
    </r>
    <r>
      <rPr>
        <u/>
        <sz val="11"/>
        <rFont val="Calibri"/>
        <family val="2"/>
        <scheme val="minor"/>
      </rPr>
      <t>Other</t>
    </r>
    <r>
      <rPr>
        <sz val="11"/>
        <rFont val="Calibri"/>
        <family val="2"/>
        <scheme val="minor"/>
      </rPr>
      <t xml:space="preserve"> Sponsored Projects</t>
    </r>
  </si>
  <si>
    <r>
      <t xml:space="preserve">Summer Pay on </t>
    </r>
    <r>
      <rPr>
        <u/>
        <sz val="11"/>
        <rFont val="Calibri"/>
        <family val="2"/>
        <scheme val="minor"/>
      </rPr>
      <t>Non</t>
    </r>
    <r>
      <rPr>
        <sz val="11"/>
        <rFont val="Calibri"/>
        <family val="2"/>
        <scheme val="minor"/>
      </rPr>
      <t>-Sponsored Work</t>
    </r>
  </si>
  <si>
    <t>Total Summer Pay Must Not Exceed B20 and Total % Effort Must Not Exceed 100%</t>
  </si>
  <si>
    <t>USDA/NIFA Executive Level IV 1/3/21</t>
  </si>
  <si>
    <t>DHHS Executive Level II Effective 1/3/21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</si>
</sst>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u/>
      <sz val="11"/>
      <name val="Calibri"/>
      <family val="2"/>
      <scheme val="minor"/>
    </font>
    <font>
      <b/>
      <sz val="10"/>
      <color theme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63">
    <xf numFmtId="0" fontId="0" fillId="0" borderId="0" xfId="0"/>
    <xf numFmtId="164" fontId="4" fillId="2" borderId="1" xfId="0" applyNumberFormat="1" applyFont="1" applyFill="1" applyBorder="1" applyProtection="1">
      <protection locked="0"/>
    </xf>
    <xf numFmtId="0" fontId="0" fillId="0" borderId="0" xfId="0" applyProtection="1"/>
    <xf numFmtId="164" fontId="0" fillId="0" borderId="0" xfId="0" applyNumberFormat="1" applyProtection="1"/>
    <xf numFmtId="0" fontId="2" fillId="3" borderId="0" xfId="0" applyFont="1" applyFill="1" applyProtection="1"/>
    <xf numFmtId="164" fontId="0" fillId="3" borderId="0" xfId="0" applyNumberFormat="1" applyFill="1" applyProtection="1"/>
    <xf numFmtId="0" fontId="0" fillId="3" borderId="0" xfId="0" applyFill="1" applyProtection="1"/>
    <xf numFmtId="0" fontId="4" fillId="0" borderId="0" xfId="0" applyFont="1" applyProtection="1"/>
    <xf numFmtId="0" fontId="1" fillId="0" borderId="0" xfId="0" applyFont="1" applyProtection="1"/>
    <xf numFmtId="0" fontId="5" fillId="0" borderId="0" xfId="0" applyFont="1" applyProtection="1"/>
    <xf numFmtId="0" fontId="3" fillId="0" borderId="0" xfId="0" applyFont="1" applyProtection="1"/>
    <xf numFmtId="10" fontId="0" fillId="0" borderId="0" xfId="0" applyNumberFormat="1" applyProtection="1"/>
    <xf numFmtId="0" fontId="2" fillId="0" borderId="0" xfId="0" applyFont="1" applyProtection="1"/>
    <xf numFmtId="2" fontId="1" fillId="0" borderId="0" xfId="0" applyNumberFormat="1" applyFont="1" applyProtection="1"/>
    <xf numFmtId="0" fontId="0" fillId="0" borderId="0" xfId="0" applyFill="1" applyBorder="1" applyProtection="1"/>
    <xf numFmtId="10" fontId="0" fillId="0" borderId="0" xfId="1" applyNumberFormat="1" applyFont="1" applyFill="1" applyBorder="1" applyProtection="1"/>
    <xf numFmtId="164" fontId="2" fillId="0" borderId="0" xfId="0" applyNumberFormat="1" applyFont="1" applyProtection="1"/>
    <xf numFmtId="0" fontId="0" fillId="0" borderId="9" xfId="0" applyBorder="1" applyProtection="1"/>
    <xf numFmtId="164" fontId="0" fillId="0" borderId="9" xfId="0" applyNumberFormat="1" applyBorder="1" applyProtection="1"/>
    <xf numFmtId="0" fontId="0" fillId="0" borderId="10" xfId="0" applyBorder="1" applyProtection="1"/>
    <xf numFmtId="10" fontId="0" fillId="0" borderId="10" xfId="0" applyNumberFormat="1" applyBorder="1" applyProtection="1"/>
    <xf numFmtId="0" fontId="9" fillId="0" borderId="10" xfId="0" applyFont="1" applyFill="1" applyBorder="1" applyAlignment="1" applyProtection="1">
      <alignment vertical="top"/>
    </xf>
    <xf numFmtId="164" fontId="0" fillId="0" borderId="10" xfId="0" applyNumberFormat="1" applyBorder="1" applyProtection="1"/>
    <xf numFmtId="10" fontId="2" fillId="0" borderId="0" xfId="1" applyNumberFormat="1" applyFont="1" applyProtection="1"/>
    <xf numFmtId="0" fontId="2" fillId="0" borderId="10" xfId="0" applyFont="1" applyBorder="1" applyProtection="1"/>
    <xf numFmtId="10" fontId="2" fillId="0" borderId="10" xfId="1" applyNumberFormat="1" applyFont="1" applyBorder="1" applyProtection="1"/>
    <xf numFmtId="164" fontId="3" fillId="0" borderId="1" xfId="0" applyNumberFormat="1" applyFont="1" applyBorder="1" applyAlignment="1" applyProtection="1">
      <alignment horizontal="center" wrapText="1"/>
    </xf>
    <xf numFmtId="164" fontId="0" fillId="0" borderId="0" xfId="0" applyNumberFormat="1" applyFill="1" applyProtection="1"/>
    <xf numFmtId="164" fontId="0" fillId="0" borderId="0" xfId="0" applyNumberFormat="1" applyFill="1" applyBorder="1" applyProtection="1"/>
    <xf numFmtId="10" fontId="0" fillId="0" borderId="0" xfId="0" applyNumberFormat="1" applyFill="1" applyBorder="1" applyProtection="1"/>
    <xf numFmtId="10" fontId="2" fillId="0" borderId="0" xfId="1" applyNumberFormat="1" applyFont="1" applyFill="1" applyBorder="1" applyProtection="1"/>
    <xf numFmtId="164" fontId="0" fillId="0" borderId="0" xfId="0" applyNumberFormat="1" applyAlignment="1" applyProtection="1"/>
    <xf numFmtId="164" fontId="0" fillId="0" borderId="0" xfId="0" applyNumberFormat="1" applyAlignment="1" applyProtection="1">
      <protection locked="0"/>
    </xf>
    <xf numFmtId="0" fontId="0" fillId="0" borderId="10" xfId="0" applyFill="1" applyBorder="1" applyProtection="1"/>
    <xf numFmtId="10" fontId="0" fillId="0" borderId="10" xfId="0" applyNumberFormat="1" applyFont="1" applyFill="1" applyBorder="1" applyProtection="1"/>
    <xf numFmtId="0" fontId="0" fillId="0" borderId="10" xfId="0" applyFont="1" applyFill="1" applyBorder="1" applyProtection="1"/>
    <xf numFmtId="10" fontId="2" fillId="0" borderId="10" xfId="1" applyNumberFormat="1" applyFont="1" applyFill="1" applyBorder="1" applyProtection="1"/>
    <xf numFmtId="2" fontId="0" fillId="2" borderId="1" xfId="0" applyNumberFormat="1" applyFont="1" applyFill="1" applyBorder="1" applyProtection="1">
      <protection locked="0"/>
    </xf>
    <xf numFmtId="164" fontId="3" fillId="2" borderId="1" xfId="1" applyNumberFormat="1" applyFont="1" applyFill="1" applyBorder="1" applyProtection="1">
      <protection locked="0"/>
    </xf>
    <xf numFmtId="164" fontId="3" fillId="2" borderId="4" xfId="1" applyNumberFormat="1" applyFont="1" applyFill="1" applyBorder="1" applyProtection="1">
      <protection locked="0"/>
    </xf>
    <xf numFmtId="164" fontId="0" fillId="0" borderId="0" xfId="1" applyNumberFormat="1" applyFont="1" applyFill="1" applyBorder="1" applyProtection="1"/>
    <xf numFmtId="10" fontId="3" fillId="0" borderId="1" xfId="1" applyNumberFormat="1" applyFont="1" applyFill="1" applyBorder="1" applyProtection="1"/>
    <xf numFmtId="0" fontId="2" fillId="5" borderId="0" xfId="0" applyFont="1" applyFill="1" applyProtection="1"/>
    <xf numFmtId="164" fontId="2" fillId="5" borderId="0" xfId="0" applyNumberFormat="1" applyFont="1" applyFill="1" applyProtection="1"/>
    <xf numFmtId="0" fontId="3" fillId="0" borderId="0" xfId="0" applyFont="1" applyFill="1" applyProtection="1"/>
    <xf numFmtId="164" fontId="3" fillId="0" borderId="0" xfId="0" applyNumberFormat="1" applyFont="1" applyFill="1" applyBorder="1" applyAlignment="1" applyProtection="1">
      <alignment horizontal="center" wrapText="1"/>
    </xf>
    <xf numFmtId="164" fontId="4" fillId="0" borderId="0" xfId="0" applyNumberFormat="1" applyFont="1" applyFill="1" applyBorder="1" applyProtection="1"/>
    <xf numFmtId="164" fontId="1" fillId="0" borderId="0" xfId="0" applyNumberFormat="1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>
      <alignment wrapText="1"/>
    </xf>
    <xf numFmtId="49" fontId="3" fillId="2" borderId="2" xfId="0" applyNumberFormat="1" applyFont="1" applyFill="1" applyBorder="1" applyAlignment="1" applyProtection="1">
      <alignment horizontal="center"/>
      <protection locked="0"/>
    </xf>
    <xf numFmtId="49" fontId="3" fillId="2" borderId="5" xfId="0" applyNumberFormat="1" applyFont="1" applyFill="1" applyBorder="1" applyAlignment="1" applyProtection="1">
      <alignment horizontal="center"/>
      <protection locked="0"/>
    </xf>
    <xf numFmtId="49" fontId="3" fillId="2" borderId="3" xfId="0" applyNumberFormat="1" applyFont="1" applyFill="1" applyBorder="1" applyAlignment="1" applyProtection="1">
      <alignment horizontal="center"/>
      <protection locked="0"/>
    </xf>
    <xf numFmtId="0" fontId="7" fillId="4" borderId="0" xfId="0" applyFont="1" applyFill="1" applyAlignment="1" applyProtection="1">
      <alignment horizontal="left" wrapText="1"/>
    </xf>
    <xf numFmtId="0" fontId="6" fillId="0" borderId="6" xfId="0" applyFont="1" applyBorder="1" applyAlignment="1" applyProtection="1">
      <alignment horizontal="center" wrapText="1"/>
    </xf>
    <xf numFmtId="0" fontId="6" fillId="0" borderId="7" xfId="0" applyFont="1" applyBorder="1" applyAlignment="1" applyProtection="1">
      <alignment horizontal="center" wrapText="1"/>
    </xf>
    <xf numFmtId="0" fontId="6" fillId="0" borderId="8" xfId="0" applyFont="1" applyBorder="1" applyAlignment="1" applyProtection="1">
      <alignment horizontal="center" wrapText="1"/>
    </xf>
    <xf numFmtId="164" fontId="4" fillId="2" borderId="2" xfId="0" applyNumberFormat="1" applyFont="1" applyFill="1" applyBorder="1" applyAlignment="1" applyProtection="1">
      <alignment horizontal="center"/>
      <protection locked="0"/>
    </xf>
    <xf numFmtId="164" fontId="4" fillId="2" borderId="5" xfId="0" applyNumberFormat="1" applyFont="1" applyFill="1" applyBorder="1" applyAlignment="1" applyProtection="1">
      <alignment horizontal="center"/>
      <protection locked="0"/>
    </xf>
    <xf numFmtId="164" fontId="4" fillId="2" borderId="3" xfId="0" applyNumberFormat="1" applyFont="1" applyFill="1" applyBorder="1" applyAlignment="1" applyProtection="1">
      <alignment horizontal="center"/>
      <protection locked="0"/>
    </xf>
    <xf numFmtId="49" fontId="4" fillId="2" borderId="2" xfId="0" applyNumberFormat="1" applyFont="1" applyFill="1" applyBorder="1" applyAlignment="1" applyProtection="1">
      <alignment horizontal="center"/>
      <protection locked="0"/>
    </xf>
    <xf numFmtId="49" fontId="4" fillId="2" borderId="5" xfId="0" applyNumberFormat="1" applyFont="1" applyFill="1" applyBorder="1" applyAlignment="1" applyProtection="1">
      <alignment horizontal="center"/>
      <protection locked="0"/>
    </xf>
    <xf numFmtId="49" fontId="4" fillId="2" borderId="3" xfId="0" applyNumberFormat="1" applyFont="1" applyFill="1" applyBorder="1" applyAlignment="1" applyProtection="1">
      <alignment horizontal="center"/>
      <protection locked="0"/>
    </xf>
    <xf numFmtId="0" fontId="4" fillId="2" borderId="2" xfId="0" applyNumberFormat="1" applyFont="1" applyFill="1" applyBorder="1" applyAlignment="1" applyProtection="1">
      <alignment horizontal="center"/>
      <protection locked="0"/>
    </xf>
  </cellXfs>
  <cellStyles count="2">
    <cellStyle name="Normal" xfId="0" builtinId="0"/>
    <cellStyle name="Percent" xfId="1" builtinId="5"/>
  </cellStyles>
  <dxfs count="4"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 val="0"/>
        <i val="0"/>
        <color auto="1"/>
      </font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660066"/>
      <color rgb="FF800000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38"/>
  <sheetViews>
    <sheetView windowProtection="1" tabSelected="1" workbookViewId="0">
      <selection activeCell="B25" sqref="B25"/>
    </sheetView>
  </sheetViews>
  <sheetFormatPr defaultColWidth="9.109375" defaultRowHeight="14.4" x14ac:dyDescent="0.3"/>
  <cols>
    <col min="1" max="1" width="57.5546875" style="2" customWidth="1"/>
    <col min="2" max="2" width="11.88671875" style="3" customWidth="1"/>
    <col min="3" max="3" width="5.44140625" style="3" customWidth="1"/>
    <col min="4" max="4" width="11.88671875" style="2" customWidth="1"/>
    <col min="5" max="5" width="3.6640625" style="2" customWidth="1"/>
    <col min="6" max="6" width="8.33203125" style="2" customWidth="1"/>
    <col min="7" max="16384" width="9.109375" style="2"/>
  </cols>
  <sheetData>
    <row r="1" spans="1:11" ht="21.6" thickBot="1" x14ac:dyDescent="0.45">
      <c r="A1" s="53" t="s">
        <v>21</v>
      </c>
      <c r="B1" s="54"/>
      <c r="C1" s="54"/>
      <c r="D1" s="55"/>
    </row>
    <row r="2" spans="1:11" ht="11.25" customHeight="1" x14ac:dyDescent="0.3"/>
    <row r="3" spans="1:11" x14ac:dyDescent="0.3">
      <c r="A3" s="4" t="s">
        <v>10</v>
      </c>
      <c r="B3" s="5"/>
      <c r="C3" s="5"/>
      <c r="D3" s="6"/>
    </row>
    <row r="4" spans="1:11" ht="15" customHeight="1" x14ac:dyDescent="0.3">
      <c r="A4" s="52" t="s">
        <v>20</v>
      </c>
      <c r="B4" s="52"/>
      <c r="C4" s="52"/>
      <c r="D4" s="52"/>
    </row>
    <row r="5" spans="1:11" x14ac:dyDescent="0.3">
      <c r="A5" s="52"/>
      <c r="B5" s="52"/>
      <c r="C5" s="52"/>
      <c r="D5" s="52"/>
    </row>
    <row r="6" spans="1:11" x14ac:dyDescent="0.3">
      <c r="A6" s="52"/>
      <c r="B6" s="52"/>
      <c r="C6" s="52"/>
      <c r="D6" s="52"/>
    </row>
    <row r="7" spans="1:11" ht="11.25" customHeight="1" x14ac:dyDescent="0.3"/>
    <row r="8" spans="1:11" s="8" customFormat="1" ht="15" customHeight="1" x14ac:dyDescent="0.3">
      <c r="A8" s="7" t="s">
        <v>7</v>
      </c>
      <c r="B8" s="56"/>
      <c r="C8" s="57"/>
      <c r="D8" s="58"/>
    </row>
    <row r="9" spans="1:11" s="8" customFormat="1" x14ac:dyDescent="0.3">
      <c r="A9" s="7" t="s">
        <v>1</v>
      </c>
      <c r="B9" s="59"/>
      <c r="C9" s="60"/>
      <c r="D9" s="61"/>
    </row>
    <row r="10" spans="1:11" s="8" customFormat="1" x14ac:dyDescent="0.3">
      <c r="A10" s="7" t="s">
        <v>4</v>
      </c>
      <c r="B10" s="62"/>
      <c r="C10" s="60"/>
      <c r="D10" s="61"/>
    </row>
    <row r="11" spans="1:11" s="8" customFormat="1" x14ac:dyDescent="0.3">
      <c r="A11" s="7" t="s">
        <v>5</v>
      </c>
      <c r="B11" s="59"/>
      <c r="C11" s="60"/>
      <c r="D11" s="61"/>
    </row>
    <row r="12" spans="1:11" s="8" customFormat="1" x14ac:dyDescent="0.3">
      <c r="A12" s="10" t="s">
        <v>12</v>
      </c>
      <c r="B12" s="49"/>
      <c r="C12" s="50"/>
      <c r="D12" s="51"/>
    </row>
    <row r="13" spans="1:11" s="8" customFormat="1" ht="11.25" customHeight="1" x14ac:dyDescent="0.3">
      <c r="B13" s="47"/>
      <c r="C13" s="47"/>
      <c r="D13" s="47"/>
    </row>
    <row r="14" spans="1:11" s="8" customFormat="1" ht="28.8" x14ac:dyDescent="0.3">
      <c r="B14" s="26" t="s">
        <v>8</v>
      </c>
      <c r="C14" s="45"/>
      <c r="D14" s="44"/>
      <c r="F14" s="10"/>
      <c r="K14" s="9"/>
    </row>
    <row r="15" spans="1:11" s="8" customFormat="1" x14ac:dyDescent="0.3">
      <c r="A15" s="7" t="s">
        <v>22</v>
      </c>
      <c r="B15" s="1"/>
      <c r="C15" s="46"/>
      <c r="D15" s="44"/>
      <c r="E15" s="10"/>
      <c r="F15" s="10"/>
    </row>
    <row r="16" spans="1:11" x14ac:dyDescent="0.3">
      <c r="A16" s="14" t="s">
        <v>17</v>
      </c>
      <c r="B16" s="37"/>
      <c r="C16" s="27"/>
      <c r="D16" s="28"/>
      <c r="F16" s="3"/>
    </row>
    <row r="17" spans="1:7" ht="11.25" customHeight="1" x14ac:dyDescent="0.3">
      <c r="D17" s="33"/>
    </row>
    <row r="18" spans="1:7" x14ac:dyDescent="0.3">
      <c r="A18" s="17" t="s">
        <v>9</v>
      </c>
      <c r="B18" s="18">
        <f>SUM(B15/18)*24</f>
        <v>0</v>
      </c>
      <c r="C18" s="18"/>
      <c r="D18" s="28"/>
    </row>
    <row r="19" spans="1:7" x14ac:dyDescent="0.3">
      <c r="A19" s="2" t="s">
        <v>6</v>
      </c>
      <c r="B19" s="3">
        <f>SUM(B18/24)</f>
        <v>0</v>
      </c>
      <c r="D19" s="28"/>
    </row>
    <row r="20" spans="1:7" x14ac:dyDescent="0.3">
      <c r="A20" s="12" t="s">
        <v>15</v>
      </c>
      <c r="B20" s="16">
        <f>B19*B16</f>
        <v>0</v>
      </c>
      <c r="D20" s="3"/>
    </row>
    <row r="21" spans="1:7" ht="11.25" customHeight="1" x14ac:dyDescent="0.3"/>
    <row r="22" spans="1:7" x14ac:dyDescent="0.3">
      <c r="A22" s="2" t="s">
        <v>28</v>
      </c>
      <c r="B22" s="31">
        <v>199300</v>
      </c>
      <c r="C22" s="31"/>
      <c r="D22" s="31"/>
    </row>
    <row r="23" spans="1:7" x14ac:dyDescent="0.3">
      <c r="A23" s="2" t="s">
        <v>11</v>
      </c>
      <c r="B23" s="31">
        <f>B22*110%</f>
        <v>219230.00000000003</v>
      </c>
      <c r="C23" s="31"/>
      <c r="D23" s="31"/>
    </row>
    <row r="24" spans="1:7" x14ac:dyDescent="0.3">
      <c r="A24" s="2" t="s">
        <v>27</v>
      </c>
      <c r="B24" s="31">
        <v>172500</v>
      </c>
      <c r="C24" s="31"/>
      <c r="D24" s="31"/>
    </row>
    <row r="25" spans="1:7" x14ac:dyDescent="0.3">
      <c r="A25" s="2" t="s">
        <v>13</v>
      </c>
      <c r="B25" s="32"/>
      <c r="C25" s="32"/>
      <c r="D25" s="32"/>
    </row>
    <row r="26" spans="1:7" ht="11.25" customHeight="1" x14ac:dyDescent="0.3"/>
    <row r="27" spans="1:7" x14ac:dyDescent="0.3">
      <c r="A27" s="2" t="s">
        <v>0</v>
      </c>
      <c r="B27" s="11">
        <f>IF(B15="",0,IF(B12="DHHS",B22/B18,IF(B12="DOJ",B23/B18,IF(B12="USDA/NIFA",B24/B18,IF(B12="Other Contract Specific",B25/B18,0)))))</f>
        <v>0</v>
      </c>
      <c r="C27" s="11"/>
      <c r="D27" s="29"/>
    </row>
    <row r="28" spans="1:7" x14ac:dyDescent="0.3">
      <c r="A28" s="19" t="s">
        <v>16</v>
      </c>
      <c r="B28" s="20">
        <f>SUM(1-B27)</f>
        <v>1</v>
      </c>
      <c r="C28" s="20"/>
      <c r="D28" s="34"/>
    </row>
    <row r="29" spans="1:7" ht="11.25" customHeight="1" x14ac:dyDescent="0.3">
      <c r="D29" s="14"/>
    </row>
    <row r="30" spans="1:7" s="8" customFormat="1" x14ac:dyDescent="0.3">
      <c r="A30" s="10" t="s">
        <v>23</v>
      </c>
      <c r="B30" s="38"/>
      <c r="C30" s="3"/>
      <c r="D30" s="41" t="str">
        <f>IFERROR(B30/B20,"")</f>
        <v/>
      </c>
      <c r="F30" s="10"/>
      <c r="G30" s="13"/>
    </row>
    <row r="31" spans="1:7" s="8" customFormat="1" x14ac:dyDescent="0.3">
      <c r="A31" s="10" t="s">
        <v>24</v>
      </c>
      <c r="B31" s="38"/>
      <c r="C31" s="3"/>
      <c r="D31" s="41" t="str">
        <f>IFERROR(B31/B20,"")</f>
        <v/>
      </c>
      <c r="F31" s="10"/>
      <c r="G31" s="13"/>
    </row>
    <row r="32" spans="1:7" s="8" customFormat="1" x14ac:dyDescent="0.3">
      <c r="A32" s="10" t="s">
        <v>25</v>
      </c>
      <c r="B32" s="39"/>
      <c r="C32" s="3"/>
      <c r="D32" s="41" t="str">
        <f>IFERROR(B32/B20,"")</f>
        <v/>
      </c>
      <c r="F32" s="10"/>
      <c r="G32" s="13"/>
    </row>
    <row r="33" spans="1:8" ht="28.8" x14ac:dyDescent="0.3">
      <c r="A33" s="48" t="s">
        <v>26</v>
      </c>
      <c r="B33" s="40">
        <f>SUM(B30:B32)</f>
        <v>0</v>
      </c>
      <c r="D33" s="15">
        <f>SUM(D30:D32)</f>
        <v>0</v>
      </c>
      <c r="H33" s="11"/>
    </row>
    <row r="34" spans="1:8" x14ac:dyDescent="0.3">
      <c r="A34" s="21" t="s">
        <v>14</v>
      </c>
      <c r="B34" s="22"/>
      <c r="C34" s="22"/>
      <c r="D34" s="35"/>
      <c r="H34" s="11"/>
    </row>
    <row r="35" spans="1:8" x14ac:dyDescent="0.3">
      <c r="A35" s="12" t="s">
        <v>2</v>
      </c>
      <c r="B35" s="23" t="e">
        <f>SUM(B27*D30)</f>
        <v>#VALUE!</v>
      </c>
      <c r="D35" s="30"/>
    </row>
    <row r="36" spans="1:8" x14ac:dyDescent="0.3">
      <c r="A36" s="24" t="s">
        <v>3</v>
      </c>
      <c r="B36" s="25" t="e">
        <f>SUM(B28*D30)</f>
        <v>#VALUE!</v>
      </c>
      <c r="C36" s="22"/>
      <c r="D36" s="36"/>
    </row>
    <row r="37" spans="1:8" x14ac:dyDescent="0.3">
      <c r="A37" s="42" t="s">
        <v>19</v>
      </c>
      <c r="B37" s="43" t="e">
        <f>(B20*D30)*B27</f>
        <v>#VALUE!</v>
      </c>
    </row>
    <row r="38" spans="1:8" x14ac:dyDescent="0.3">
      <c r="A38" s="42" t="s">
        <v>18</v>
      </c>
      <c r="B38" s="43" t="e">
        <f>(B20*D30)*B28</f>
        <v>#VALUE!</v>
      </c>
    </row>
  </sheetData>
  <sheetProtection algorithmName="SHA-512" hashValue="PAIpbfmh4pGCu+qMZPW+D0v/+E/9ZU5e/LyGS/OmN3rlC6wO2cH3tf5LwQpQpWlcFSoLF9nY86oRzoiRYQ65HQ==" saltValue="GyazKdJ7Wd//Ds357sryzg==" spinCount="100000" sheet="1" selectLockedCells="1"/>
  <mergeCells count="7">
    <mergeCell ref="B12:D12"/>
    <mergeCell ref="A4:D6"/>
    <mergeCell ref="A1:D1"/>
    <mergeCell ref="B8:D8"/>
    <mergeCell ref="B9:D9"/>
    <mergeCell ref="B10:D10"/>
    <mergeCell ref="B11:D11"/>
  </mergeCells>
  <conditionalFormatting sqref="B25">
    <cfRule type="expression" dxfId="3" priority="16">
      <formula>$B$12="Other Contract Specific"</formula>
    </cfRule>
  </conditionalFormatting>
  <conditionalFormatting sqref="A15:B15 D35:D36">
    <cfRule type="expression" dxfId="2" priority="10">
      <formula>#REF!="Yes"</formula>
    </cfRule>
  </conditionalFormatting>
  <conditionalFormatting sqref="A33:D33">
    <cfRule type="expression" dxfId="1" priority="5">
      <formula>$D$33&gt;100%</formula>
    </cfRule>
  </conditionalFormatting>
  <conditionalFormatting sqref="D30:D31 A34">
    <cfRule type="expression" dxfId="0" priority="3">
      <formula>SUM($D$30:$D$31)&gt;90%</formula>
    </cfRule>
  </conditionalFormatting>
  <dataValidations count="1">
    <dataValidation type="list" allowBlank="1" showInputMessage="1" showErrorMessage="1" prompt="DHHS includes NIH, CDC, HRSA, SAMHSA, AHRQ, KOMEN" sqref="B12:D12" xr:uid="{903855A4-9990-4BDE-8872-6AB3D954616C}">
      <formula1>"DHHS,DOJ,USDA/NIFA,Other Contract Specific"</formula1>
    </dataValidation>
  </dataValidations>
  <pageMargins left="0.45" right="0.4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Ives</dc:creator>
  <cp:lastModifiedBy>Megan Nykamp</cp:lastModifiedBy>
  <cp:lastPrinted>2013-04-08T13:38:07Z</cp:lastPrinted>
  <dcterms:created xsi:type="dcterms:W3CDTF">2013-03-27T15:18:42Z</dcterms:created>
  <dcterms:modified xsi:type="dcterms:W3CDTF">2021-02-10T18:36:21Z</dcterms:modified>
</cp:coreProperties>
</file>